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tables/table2.xml" ContentType="application/vnd.openxmlformats-officedocument.spreadsheetml.table+xml"/>
  <Override PartName="/xl/queryTables/queryTable2.xml" ContentType="application/vnd.openxmlformats-officedocument.spreadsheetml.queryTable+xml"/>
  <Override PartName="/xl/tables/table3.xml" ContentType="application/vnd.openxmlformats-officedocument.spreadsheetml.table+xml"/>
  <Override PartName="/xl/queryTables/queryTable3.xml" ContentType="application/vnd.openxmlformats-officedocument.spreadsheetml.query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queryTables/queryTable4.xml" ContentType="application/vnd.openxmlformats-officedocument.spreadsheetml.queryTable+xml"/>
  <Override PartName="/xl/tables/table6.xml" ContentType="application/vnd.openxmlformats-officedocument.spreadsheetml.table+xml"/>
  <Override PartName="/xl/queryTables/queryTable5.xml" ContentType="application/vnd.openxmlformats-officedocument.spreadsheetml.queryTable+xml"/>
  <Override PartName="/xl/tables/table7.xml" ContentType="application/vnd.openxmlformats-officedocument.spreadsheetml.table+xml"/>
  <Override PartName="/xl/queryTables/queryTable6.xml" ContentType="application/vnd.openxmlformats-officedocument.spreadsheetml.query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queryTables/queryTable7.xml" ContentType="application/vnd.openxmlformats-officedocument.spreadsheetml.queryTable+xml"/>
  <Override PartName="/xl/tables/table10.xml" ContentType="application/vnd.openxmlformats-officedocument.spreadsheetml.table+xml"/>
  <Override PartName="/xl/queryTables/queryTable8.xml" ContentType="application/vnd.openxmlformats-officedocument.spreadsheetml.query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527"/>
  <workbookPr codeName="ЭтаКнига"/>
  <mc:AlternateContent xmlns:mc="http://schemas.openxmlformats.org/markup-compatibility/2006">
    <mc:Choice Requires="x15">
      <x15ac:absPath xmlns:x15ac="http://schemas.microsoft.com/office/spreadsheetml/2010/11/ac" url="I:\19(Аналитика)\ИСХОДНЫЕ ДАННЫЕ\Годовой рейтинг\"/>
    </mc:Choice>
  </mc:AlternateContent>
  <xr:revisionPtr revIDLastSave="0" documentId="13_ncr:1_{3CE57CF4-4E4C-4552-86AB-C3C8D4222306}" xr6:coauthVersionLast="47" xr6:coauthVersionMax="47" xr10:uidLastSave="{00000000-0000-0000-0000-000000000000}"/>
  <bookViews>
    <workbookView xWindow="-120" yWindow="-120" windowWidth="28110" windowHeight="16440" activeTab="2" xr2:uid="{00000000-000D-0000-FFFF-FFFF00000000}"/>
  </bookViews>
  <sheets>
    <sheet name="Руководители_регионов" sheetId="1" r:id="rId1"/>
    <sheet name="Менеджеры_развития" sheetId="2" r:id="rId2"/>
    <sheet name="Менеджеры_процессинга" sheetId="3" r:id="rId3"/>
  </sheets>
  <definedNames>
    <definedName name="ExternalData_1" localSheetId="2" hidden="1">Менеджеры_процессинга!$B$2:$I$17</definedName>
    <definedName name="ExternalData_1" localSheetId="1" hidden="1">Менеджеры_развития!$B$15:$E$23</definedName>
    <definedName name="ExternalData_1" localSheetId="0" hidden="1">Руководители_регионов!$B$14:$F$21</definedName>
    <definedName name="ExternalData_2" localSheetId="0" hidden="1">Руководители_регионов!$B$25:$H$32</definedName>
    <definedName name="ExternalData_3" localSheetId="1" hidden="1">Менеджеры_развития!$B$39:$H$47</definedName>
    <definedName name="ExternalData_3" localSheetId="0" hidden="1">Руководители_регионов!$B$36:$E$43</definedName>
    <definedName name="ExternalData_4" localSheetId="1" hidden="1">Менеджеры_развития!$B$51:$E$59</definedName>
    <definedName name="ExternalData_5" localSheetId="1" hidden="1">Менеджеры_развития!$B$27:$H$35</definedName>
  </definedNames>
  <calcPr calcId="191029"/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Список_файлов_руководители_30acee11-f170-4452-bf1f-933425792efd" name="Список_файлов_руководители" connection="Запрос — Список_файлов_руководители"/>
          <x15:modelTable id="KPI_руководители_9e725d1a-7d63-49ef-b3d4-0d7a79010242" name="KPI_руководители" connection="Запрос — KPI_руководители"/>
          <x15:modelTable id="Динамика_руководители_2725c2dd-3f3f-4fbd-93ad-4a0eeb13d131" name="Динамика_руководители" connection="Запрос — Динамика_руководители"/>
          <x15:modelTable id="ТГ_руководители_54328476-cb9b-4be8-befb-2bbc8815191e" name="ТГ_руководители" connection="Запрос — ТГ_руководители"/>
          <x15:modelTable id="Список_файлов_МР_96dcfd3b-9df0-4cd6-a2ae-f88009826d36" name="Список_файлов_МР" connection="Запрос — Список_файлов_МР"/>
          <x15:modelTable id="KPI_МР_f989d469-6233-402e-b42d-5bc0e9ddfbc1" name="KPI_МР" connection="Запрос — KPI_МР"/>
          <x15:modelTable id="Динамика_МР_3d5fa5ac-3483-4ab3-ac3f-eac64de7e48c" name="Динамика_МР" connection="Запрос — Динамика_МР"/>
          <x15:modelTable id="Новые_клиенты_МР_ca471be2-21b4-4a0d-86ab-509f16ebfabc" name="Новые_клиенты_МР" connection="Запрос — Новые_клиенты_МР"/>
          <x15:modelTable id="ТГ_МР_26c439f9-ce54-4826-a5e2-048a72856c94" name="ТГ_МР" connection="Запрос — ТГ_МР"/>
          <x15:modelTable id="Список_файлов_МП_3b696e0e-d550-46dd-a71f-7e8ed761abb8" name="Список_файлов_МП" connection="Запрос — Список_файлов_МП"/>
          <x15:modelTable id="KPI_МП_99c1170e-4bc5-4c9a-871b-a86a02a7b75d" name="KPI_МП" connection="Запрос — KPI_МП"/>
        </x15:modelTable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B4" i="2" l="1"/>
  <c r="D4" i="2" s="1"/>
  <c r="C5" i="2" l="1"/>
  <c r="C6" i="2"/>
  <c r="C7" i="2"/>
  <c r="C8" i="2"/>
  <c r="C9" i="2"/>
  <c r="C10" i="2"/>
  <c r="C11" i="2"/>
  <c r="C4" i="2"/>
  <c r="B10" i="2"/>
  <c r="B11" i="2"/>
  <c r="B5" i="2"/>
  <c r="B6" i="2"/>
  <c r="B7" i="2"/>
  <c r="B8" i="2"/>
  <c r="B9" i="2"/>
  <c r="F9" i="2" l="1"/>
  <c r="D9" i="2"/>
  <c r="F5" i="2"/>
  <c r="D5" i="2"/>
  <c r="F8" i="2"/>
  <c r="D8" i="2"/>
  <c r="E11" i="2"/>
  <c r="D11" i="2"/>
  <c r="F7" i="2"/>
  <c r="D7" i="2"/>
  <c r="F10" i="2"/>
  <c r="D10" i="2"/>
  <c r="F4" i="2"/>
  <c r="F6" i="2"/>
  <c r="D6" i="2"/>
  <c r="E8" i="2"/>
  <c r="E7" i="2"/>
  <c r="F11" i="2"/>
  <c r="E10" i="2"/>
  <c r="E6" i="2"/>
  <c r="E4" i="2"/>
  <c r="G4" i="2" s="1"/>
  <c r="E9" i="2"/>
  <c r="E5" i="2"/>
  <c r="G11" i="2" l="1"/>
  <c r="G8" i="2"/>
  <c r="G7" i="2"/>
  <c r="G5" i="2"/>
  <c r="G10" i="2"/>
  <c r="G9" i="2"/>
  <c r="G6" i="2"/>
  <c r="H7" i="2" l="1"/>
  <c r="H6" i="2"/>
  <c r="H4" i="2"/>
  <c r="H9" i="2"/>
  <c r="H10" i="2"/>
  <c r="H8" i="2"/>
  <c r="H5" i="2"/>
  <c r="H11" i="2"/>
  <c r="C5" i="1"/>
  <c r="C6" i="1"/>
  <c r="C7" i="1"/>
  <c r="C8" i="1"/>
  <c r="C9" i="1"/>
  <c r="C10" i="1"/>
  <c r="C4" i="1"/>
  <c r="B5" i="1"/>
  <c r="B6" i="1"/>
  <c r="B7" i="1"/>
  <c r="B8" i="1"/>
  <c r="B9" i="1"/>
  <c r="B10" i="1"/>
  <c r="B4" i="1"/>
  <c r="D7" i="1" l="1"/>
  <c r="F7" i="1"/>
  <c r="E10" i="1"/>
  <c r="F10" i="1"/>
  <c r="D9" i="1"/>
  <c r="F9" i="1"/>
  <c r="D5" i="1"/>
  <c r="F5" i="1"/>
  <c r="E4" i="1"/>
  <c r="F4" i="1"/>
  <c r="E6" i="1"/>
  <c r="F6" i="1"/>
  <c r="E8" i="1"/>
  <c r="F8" i="1"/>
  <c r="D10" i="1"/>
  <c r="D8" i="1"/>
  <c r="D6" i="1"/>
  <c r="D4" i="1"/>
  <c r="E7" i="1"/>
  <c r="E9" i="1"/>
  <c r="E5" i="1"/>
  <c r="G10" i="1" l="1"/>
  <c r="G5" i="1"/>
  <c r="G6" i="1"/>
  <c r="G9" i="1"/>
  <c r="G8" i="1"/>
  <c r="G7" i="1"/>
  <c r="G4" i="1"/>
  <c r="H4" i="1" l="1"/>
  <c r="H9" i="1"/>
  <c r="H6" i="1"/>
  <c r="H7" i="1"/>
  <c r="H5" i="1"/>
  <c r="H8" i="1"/>
  <c r="H10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9FC5E6B-4C4B-4429-B93F-D9302A28AAE2}" keepAlive="1" name="ModelConnection_ExternalData_1" description="Модель данных" type="5" refreshedVersion="7" minRefreshableVersion="5" saveData="1">
    <dbPr connection="Data Model Connection" command="KPI_руководители" commandType="3"/>
    <extLst>
      <ext xmlns:x15="http://schemas.microsoft.com/office/spreadsheetml/2010/11/main" uri="{DE250136-89BD-433C-8126-D09CA5730AF9}">
        <x15:connection id="" model="1"/>
      </ext>
    </extLst>
  </connection>
  <connection id="2" xr16:uid="{4A2D9993-DA1C-4711-9771-D82D135CBDEB}" keepAlive="1" name="ModelConnection_ExternalData_11" description="Модель данных" type="5" refreshedVersion="7" minRefreshableVersion="5" saveData="1">
    <dbPr connection="Data Model Connection" command="KPI_МР" commandType="3"/>
    <extLst>
      <ext xmlns:x15="http://schemas.microsoft.com/office/spreadsheetml/2010/11/main" uri="{DE250136-89BD-433C-8126-D09CA5730AF9}">
        <x15:connection id="" model="1"/>
      </ext>
    </extLst>
  </connection>
  <connection id="3" xr16:uid="{99683794-C9CF-4CCA-B18C-A2EF34EE3EA2}" keepAlive="1" name="ModelConnection_ExternalData_12" description="Модель данных" type="5" refreshedVersion="7" minRefreshableVersion="5" saveData="1">
    <dbPr connection="Data Model Connection" command="KPI_МП" commandType="3"/>
    <extLst>
      <ext xmlns:x15="http://schemas.microsoft.com/office/spreadsheetml/2010/11/main" uri="{DE250136-89BD-433C-8126-D09CA5730AF9}">
        <x15:connection id="" model="1"/>
      </ext>
    </extLst>
  </connection>
  <connection id="4" xr16:uid="{59445087-446A-4A3D-ABDF-9963DA8BE7EB}" keepAlive="1" name="ModelConnection_ExternalData_2" description="Модель данных" type="5" refreshedVersion="7" minRefreshableVersion="5" saveData="1">
    <dbPr connection="Data Model Connection" command="Динамика_руководители" commandType="3"/>
    <extLst>
      <ext xmlns:x15="http://schemas.microsoft.com/office/spreadsheetml/2010/11/main" uri="{DE250136-89BD-433C-8126-D09CA5730AF9}">
        <x15:connection id="" model="1"/>
      </ext>
    </extLst>
  </connection>
  <connection id="5" xr16:uid="{E5E0D0CC-B0FA-4B50-ACE7-302614914C1A}" keepAlive="1" name="ModelConnection_ExternalData_3" description="Модель данных" type="5" refreshedVersion="7" minRefreshableVersion="5" saveData="1">
    <dbPr connection="Data Model Connection" command="ТГ_руководители" commandType="3"/>
    <extLst>
      <ext xmlns:x15="http://schemas.microsoft.com/office/spreadsheetml/2010/11/main" uri="{DE250136-89BD-433C-8126-D09CA5730AF9}">
        <x15:connection id="" model="1"/>
      </ext>
    </extLst>
  </connection>
  <connection id="6" xr16:uid="{C8854871-0914-43D0-BD51-3B6447EBBAC1}" keepAlive="1" name="ModelConnection_ExternalData_31" description="Модель данных" type="5" refreshedVersion="7" minRefreshableVersion="5" saveData="1">
    <dbPr connection="Data Model Connection" command="Новые_клиенты_МР" commandType="3"/>
    <extLst>
      <ext xmlns:x15="http://schemas.microsoft.com/office/spreadsheetml/2010/11/main" uri="{DE250136-89BD-433C-8126-D09CA5730AF9}">
        <x15:connection id="" model="1"/>
      </ext>
    </extLst>
  </connection>
  <connection id="7" xr16:uid="{BD8EA8F1-BF2F-49AB-87B9-A3B145A0F67B}" keepAlive="1" name="ModelConnection_ExternalData_4" description="Модель данных" type="5" refreshedVersion="7" minRefreshableVersion="5" saveData="1">
    <dbPr connection="Data Model Connection" command="ТГ_МР" commandType="3"/>
    <extLst>
      <ext xmlns:x15="http://schemas.microsoft.com/office/spreadsheetml/2010/11/main" uri="{DE250136-89BD-433C-8126-D09CA5730AF9}">
        <x15:connection id="" model="1"/>
      </ext>
    </extLst>
  </connection>
  <connection id="8" xr16:uid="{42987473-EAEC-414D-B7F1-46532636DA8A}" keepAlive="1" name="ModelConnection_ExternalData_5" description="Модель данных" type="5" refreshedVersion="7" minRefreshableVersion="5" saveData="1">
    <dbPr connection="Data Model Connection" command="Динамика_МР" commandType="3"/>
    <extLst>
      <ext xmlns:x15="http://schemas.microsoft.com/office/spreadsheetml/2010/11/main" uri="{DE250136-89BD-433C-8126-D09CA5730AF9}">
        <x15:connection id="" model="1"/>
      </ext>
    </extLst>
  </connection>
  <connection id="9" xr16:uid="{B3D6F266-7C3D-4628-BDDF-D69F486B3270}" keepAlive="1" name="ThisWorkbookDataModel" description="Модель данных" type="5" refreshedVersion="7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  <connection id="10" xr16:uid="{F80D2B51-F11A-4935-84EA-9746F585771D}" name="Запрос — KPI_МП" description="Соединение с запросом &quot;KPI_МП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519ea6fa-75a6-4419-b031-fed0f5a9366c"/>
      </ext>
    </extLst>
  </connection>
  <connection id="11" xr16:uid="{6E1E6ACA-18FD-4BEE-A0DB-226BF0052139}" name="Запрос — KPI_МР" description="Соединение с запросом &quot;KPI_МР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cf1b0f8e-310e-4906-891f-c8915beec299"/>
      </ext>
    </extLst>
  </connection>
  <connection id="12" xr16:uid="{7308EC90-78C8-430C-82D5-0680A5AEE234}" name="Запрос — KPI_руководители" description="Соединение с запросом &quot;KPI_руководители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b562a722-7209-430d-badf-bb279bcf28c9"/>
      </ext>
    </extLst>
  </connection>
  <connection id="13" xr16:uid="{587949D6-28B4-46D9-9880-8DF53E7EDEFA}" name="Запрос — Динамика_МР" description="Соединение с запросом &quot;Динамика_МР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3d11a9fc-3f6d-4d97-bbf0-911434f11c6a"/>
      </ext>
    </extLst>
  </connection>
  <connection id="14" xr16:uid="{01D038E3-FE69-4A9D-9747-DC3BAB924779}" name="Запрос — Динамика_руководители" description="Соединение с запросом &quot;Динамика_руководители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12d10b23-12d8-4e1a-9229-edca66762e29"/>
      </ext>
    </extLst>
  </connection>
  <connection id="15" xr16:uid="{0DCFE4CF-1C66-4FA9-B6A8-3A1FBCB684B8}" name="Запрос — Новые_клиенты_МР" description="Соединение с запросом &quot;Новые_клиенты_МР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d9e3a986-f27c-417c-b878-1e14b1fa6960"/>
      </ext>
    </extLst>
  </connection>
  <connection id="16" xr16:uid="{F5AB7420-56D4-4E6D-9170-CA71B6DDD668}" name="Запрос — Список_файлов_МП" description="Соединение с запросом &quot;Список_файлов_МП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5147de10-9e2f-42c3-9d5c-e7818316059c"/>
      </ext>
    </extLst>
  </connection>
  <connection id="17" xr16:uid="{8EA728BE-6252-4420-BF91-DD545479DC8C}" name="Запрос — Список_файлов_МР" description="Соединение с запросом &quot;Список_файлов_МР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084adb48-7383-44ca-b414-720729ef7acb"/>
      </ext>
    </extLst>
  </connection>
  <connection id="18" xr16:uid="{4BC6673B-36F6-490E-B452-0574492F041A}" name="Запрос — Список_файлов_руководители" description="Соединение с запросом &quot;Список_файлов_руководители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18179be9-b5a4-4ee0-8356-44f9ba4d4e42"/>
      </ext>
    </extLst>
  </connection>
  <connection id="19" xr16:uid="{7B0C088A-BB4E-4BE0-99DF-B6721D8A459C}" name="Запрос — ТГ_МР" description="Соединение с запросом &quot;ТГ_МР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499d1e44-86fc-4f04-9d99-c61af9227a85"/>
      </ext>
    </extLst>
  </connection>
  <connection id="20" xr16:uid="{F5D43EFC-0D87-4895-A82E-C250CCFC0554}" name="Запрос — ТГ_руководители" description="Соединение с запросом &quot;ТГ_руководители&quot; в книге." type="100" refreshedVersion="7" minRefreshableVersion="5" refreshOnLoad="1" saveData="1">
    <extLst>
      <ext xmlns:x15="http://schemas.microsoft.com/office/spreadsheetml/2010/11/main" uri="{DE250136-89BD-433C-8126-D09CA5730AF9}">
        <x15:connection id="3cf54266-7133-4ca2-b43f-64fdbb81d63b"/>
      </ext>
    </extLst>
  </connection>
</connections>
</file>

<file path=xl/sharedStrings.xml><?xml version="1.0" encoding="utf-8"?>
<sst xmlns="http://schemas.openxmlformats.org/spreadsheetml/2006/main" count="152" uniqueCount="88">
  <si>
    <t>Сегмент</t>
  </si>
  <si>
    <t>План\Факт</t>
  </si>
  <si>
    <t>ДЗ</t>
  </si>
  <si>
    <t>Звонки</t>
  </si>
  <si>
    <t>Клиенты</t>
  </si>
  <si>
    <t>Приволжский ФО</t>
  </si>
  <si>
    <t>Уральский ФО</t>
  </si>
  <si>
    <t>Северо-Западный ФО</t>
  </si>
  <si>
    <t>Сибирский ФО</t>
  </si>
  <si>
    <t>Южный + Кавказский ФО</t>
  </si>
  <si>
    <t>ЕАЭС</t>
  </si>
  <si>
    <t>Центральный ФО</t>
  </si>
  <si>
    <t>KPI</t>
  </si>
  <si>
    <t>Динамика</t>
  </si>
  <si>
    <t>Прирост USD</t>
  </si>
  <si>
    <t>Прирост %%</t>
  </si>
  <si>
    <t>Рейтинг прирост USD</t>
  </si>
  <si>
    <t>Баллы прирост USD</t>
  </si>
  <si>
    <t>Рейтинг прирост %%</t>
  </si>
  <si>
    <t>Баллы прирост %%</t>
  </si>
  <si>
    <t>Товарные Группы</t>
  </si>
  <si>
    <t>Группа доступа</t>
  </si>
  <si>
    <t>Доля р-ии НМ</t>
  </si>
  <si>
    <t>Место в рейтинге</t>
  </si>
  <si>
    <t>ИТОГ</t>
  </si>
  <si>
    <t>Сумма баллов KPI</t>
  </si>
  <si>
    <t>Баллы рейтинга ТГ</t>
  </si>
  <si>
    <t>Место в рейтинге ТГ</t>
  </si>
  <si>
    <t>Итоговая сумма баллов</t>
  </si>
  <si>
    <t>Новые клиенты</t>
  </si>
  <si>
    <t>СЗФО Разин</t>
  </si>
  <si>
    <t>СНГ Фёдоров</t>
  </si>
  <si>
    <t>ПФО Овсянников</t>
  </si>
  <si>
    <t>ПФО Шашкина</t>
  </si>
  <si>
    <t>ПФО Ручкин</t>
  </si>
  <si>
    <t>СФО Томлоп</t>
  </si>
  <si>
    <t>СФО Чучкалов</t>
  </si>
  <si>
    <t>УФО Маринич</t>
  </si>
  <si>
    <t>Итоговые балы</t>
  </si>
  <si>
    <t>Средняя динамика USD</t>
  </si>
  <si>
    <t>Баллы средняя динамика USD</t>
  </si>
  <si>
    <t>Баллы средняя динамика %%</t>
  </si>
  <si>
    <t>Сумма баллов "ДИНАМИКА"</t>
  </si>
  <si>
    <t>ГРУППА ДОСТУПА</t>
  </si>
  <si>
    <t>Клиеты</t>
  </si>
  <si>
    <t>Сумма</t>
  </si>
  <si>
    <t>Баллы кол-во клиентов</t>
  </si>
  <si>
    <t>Баллы выручка Н.клиентов</t>
  </si>
  <si>
    <t>Сумма баллов "Н. Клиенты"</t>
  </si>
  <si>
    <t>Место в рейтинге "Н. Клиенты"</t>
  </si>
  <si>
    <t>Товарные группы</t>
  </si>
  <si>
    <t>ФИО</t>
  </si>
  <si>
    <t>Менеджер</t>
  </si>
  <si>
    <t>Аттестация</t>
  </si>
  <si>
    <t>Сумма баллов</t>
  </si>
  <si>
    <t>Место</t>
  </si>
  <si>
    <t>СЗФО Новикова</t>
  </si>
  <si>
    <t>Менеждер 1</t>
  </si>
  <si>
    <t>СЗФО Якубова</t>
  </si>
  <si>
    <t>Менеждер 2</t>
  </si>
  <si>
    <t>СНГ Герасимкова</t>
  </si>
  <si>
    <t>Менеждер 7</t>
  </si>
  <si>
    <t>ЮФО Нестерова</t>
  </si>
  <si>
    <t>Менеждер 8</t>
  </si>
  <si>
    <t>ПФО Владимирова</t>
  </si>
  <si>
    <t>Менеждер 9</t>
  </si>
  <si>
    <t>ПФО Тёмная</t>
  </si>
  <si>
    <t>Менеждер 10</t>
  </si>
  <si>
    <t>ПФО Андреева</t>
  </si>
  <si>
    <t>Менеждер 11</t>
  </si>
  <si>
    <t>СФО Копылова</t>
  </si>
  <si>
    <t>Менеждер 12</t>
  </si>
  <si>
    <t>СФО Хазеева</t>
  </si>
  <si>
    <t>Менеждер 13</t>
  </si>
  <si>
    <t>СФО Чемоданова</t>
  </si>
  <si>
    <t>Менеждер 14</t>
  </si>
  <si>
    <t>СФО Хвостова</t>
  </si>
  <si>
    <t>Менеждер 15</t>
  </si>
  <si>
    <t>СФО Жучкова</t>
  </si>
  <si>
    <t>Менеждер 16</t>
  </si>
  <si>
    <t>СФО Тактонова</t>
  </si>
  <si>
    <t>Менеждер 17</t>
  </si>
  <si>
    <t>УФО Анташова</t>
  </si>
  <si>
    <t>Менеждер 18</t>
  </si>
  <si>
    <t>УФО Москалева</t>
  </si>
  <si>
    <t>Менеждер 19</t>
  </si>
  <si>
    <t>Средняя динамика USD %%</t>
  </si>
  <si>
    <t>место в рейтинге "ДИНАМИКА"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</si>
</sst>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5">
    <numFmt numFmtId="43" formatCode="_-* #,##0.00_-;\-* #,##0.00_-;_-* &quot;-&quot;??_-;_-@_-"/>
    <numFmt numFmtId="164" formatCode="0.0%"/>
    <numFmt numFmtId="165" formatCode="0.0"/>
    <numFmt numFmtId="166" formatCode="#,##0\ _₽"/>
    <numFmt numFmtId="167" formatCode="_-* #,##0_-;\-* #,##0_-;_-* &quot;-&quot;??_-;_-@_-"/>
  </numFmts>
  <fonts count="3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b/>
      <sz val="11"/>
      <color theme="1"/>
      <name val="Calibri"/>
      <family val="2"/>
      <charset val="204"/>
      <scheme val="minor"/>
    </font>
  </fonts>
  <fills count="4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  <fill>
      <patternFill patternType="solid">
        <fgColor theme="5" tint="0.59999389629810485"/>
        <bgColor indexed="64"/>
      </patternFill>
    </fill>
  </fills>
  <borders count="4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/>
      <bottom/>
      <diagonal/>
    </border>
  </borders>
  <cellStyleXfs count="3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</cellStyleXfs>
  <cellXfs count="21">
    <xf numFmtId="0" fontId="0" fillId="0" borderId="0" xfId="0"/>
    <xf numFmtId="2" fontId="0" fillId="0" borderId="0" xfId="0" applyNumberFormat="1" applyAlignment="1">
      <alignment horizontal="center"/>
    </xf>
    <xf numFmtId="43" fontId="0" fillId="0" borderId="0" xfId="1" applyFont="1"/>
    <xf numFmtId="0" fontId="0" fillId="0" borderId="0" xfId="0" applyAlignment="1">
      <alignment horizontal="center"/>
    </xf>
    <xf numFmtId="9" fontId="0" fillId="0" borderId="0" xfId="2" applyFont="1" applyAlignment="1">
      <alignment horizontal="center"/>
    </xf>
    <xf numFmtId="0" fontId="0" fillId="0" borderId="1" xfId="0" applyBorder="1"/>
    <xf numFmtId="0" fontId="0" fillId="0" borderId="0" xfId="0" applyAlignment="1">
      <alignment horizontal="center" vertical="center" wrapText="1"/>
    </xf>
    <xf numFmtId="2" fontId="0" fillId="0" borderId="0" xfId="0" applyNumberFormat="1" applyAlignment="1">
      <alignment horizontal="center" vertical="center"/>
    </xf>
    <xf numFmtId="0" fontId="0" fillId="0" borderId="0" xfId="0" applyAlignment="1">
      <alignment horizontal="center" vertical="center"/>
    </xf>
    <xf numFmtId="164" fontId="0" fillId="0" borderId="0" xfId="2" applyNumberFormat="1" applyFont="1" applyAlignment="1">
      <alignment horizontal="center" vertical="center"/>
    </xf>
    <xf numFmtId="165" fontId="0" fillId="0" borderId="0" xfId="0" applyNumberFormat="1" applyAlignment="1">
      <alignment horizontal="center" vertical="center"/>
    </xf>
    <xf numFmtId="0" fontId="0" fillId="3" borderId="1" xfId="0" applyFill="1" applyBorder="1"/>
    <xf numFmtId="0" fontId="0" fillId="2" borderId="1" xfId="0" applyFill="1" applyBorder="1" applyAlignment="1">
      <alignment horizontal="center" vertical="center" wrapText="1"/>
    </xf>
    <xf numFmtId="0" fontId="0" fillId="2" borderId="2" xfId="0" applyFill="1" applyBorder="1" applyAlignment="1">
      <alignment horizontal="center" vertical="center" wrapText="1"/>
    </xf>
    <xf numFmtId="10" fontId="0" fillId="0" borderId="0" xfId="2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0" fillId="2" borderId="3" xfId="0" applyFill="1" applyBorder="1" applyAlignment="1">
      <alignment horizontal="center" vertical="center" wrapText="1"/>
    </xf>
    <xf numFmtId="166" fontId="0" fillId="0" borderId="0" xfId="0" applyNumberFormat="1" applyAlignment="1">
      <alignment horizontal="center"/>
    </xf>
    <xf numFmtId="167" fontId="0" fillId="0" borderId="0" xfId="1" applyNumberFormat="1" applyFont="1" applyAlignment="1">
      <alignment horizontal="center" vertical="center"/>
    </xf>
    <xf numFmtId="0" fontId="0" fillId="0" borderId="0" xfId="0" applyNumberFormat="1"/>
    <xf numFmtId="0" fontId="0" fillId="0" borderId="0" xfId="0" applyNumberFormat="1" applyAlignment="1">
      <alignment horizontal="center" vertical="center"/>
    </xf>
  </cellXfs>
  <cellStyles count="3">
    <cellStyle name="Обычный" xfId="0" builtinId="0"/>
    <cellStyle name="Процентный" xfId="2" builtinId="5"/>
    <cellStyle name="Финансовый" xfId="1" builtinId="3"/>
  </cellStyles>
  <dxfs count="72">
    <dxf>
      <font>
        <b/>
        <charset val="204"/>
      </font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2" formatCode="0.00"/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6" formatCode="#,##0\ _₽"/>
      <alignment horizontal="center" vertical="bottom" textRotation="0" wrapText="0" indent="0" justifyLastLine="0" shrinkToFit="0" readingOrder="0"/>
    </dxf>
    <dxf>
      <numFmt numFmtId="0" formatCode="General"/>
    </dxf>
    <dxf>
      <numFmt numFmtId="0" formatCode="General"/>
    </dxf>
    <dxf>
      <alignment horizontal="center" vertical="center" textRotation="0" wrapText="1" indent="0" justifyLastLine="0" shrinkToFit="0" readingOrder="0"/>
    </dxf>
    <dxf>
      <numFmt numFmtId="0" formatCode="General"/>
    </dxf>
    <dxf>
      <alignment horizontal="center" vertical="center" textRotation="0" wrapText="0" indent="0" justifyLastLine="0" shrinkToFit="0" readingOrder="0"/>
    </dxf>
    <dxf>
      <alignment horizontal="center" vertical="center" textRotation="0" wrapText="1" indent="0" justifyLastLine="0" shrinkToFit="0" readingOrder="0"/>
    </dxf>
    <dxf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fill>
        <patternFill patternType="solid">
          <fgColor indexed="64"/>
          <bgColor theme="4" tint="0.79998168889431442"/>
        </patternFill>
      </fill>
      <alignment horizontal="center" vertical="center" textRotation="0" wrapText="1" indent="0" justifyLastLine="0" shrinkToFit="0" readingOrder="0"/>
      <border diagonalUp="0" diagonalDown="0" outline="0">
        <left style="thin">
          <color auto="1"/>
        </left>
        <right style="thin">
          <color auto="1"/>
        </right>
        <top/>
        <bottom/>
      </border>
    </dxf>
    <dxf>
      <alignment horizontal="center" vertical="center" textRotation="0" wrapText="0" indent="0" justifyLastLine="0" shrinkToFit="0" readingOrder="0"/>
    </dxf>
    <dxf>
      <numFmt numFmtId="165" formatCode="0.0"/>
      <alignment horizontal="center" vertical="center" textRotation="0" wrapText="0" indent="0" justifyLastLine="0" shrinkToFit="0" readingOrder="0"/>
    </dxf>
    <dxf>
      <numFmt numFmtId="14" formatCode="0.00%"/>
      <alignment horizontal="center" vertical="center" textRotation="0" wrapText="0" indent="0" justifyLastLine="0" shrinkToFit="0" readingOrder="0"/>
    </dxf>
    <dxf>
      <numFmt numFmtId="0" formatCode="General"/>
    </dxf>
    <dxf>
      <alignment horizontal="center" vertical="center" textRotation="0" wrapText="1" indent="0" justifyLastLine="0" shrinkToFit="0" readingOrder="0"/>
    </dxf>
    <dxf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167" formatCode="_-* #,##0_-;\-* #,##0_-;_-* &quot;-&quot;??_-;_-@_-"/>
      <alignment horizontal="center" vertical="center" textRotation="0" wrapText="0" indent="0" justifyLastLine="0" shrinkToFit="0" readingOrder="0"/>
    </dxf>
    <dxf>
      <numFmt numFmtId="0" formatCode="General"/>
      <alignment horizontal="center" vertical="center" textRotation="0" wrapText="0" indent="0" justifyLastLine="0" shrinkToFit="0" readingOrder="0"/>
    </dxf>
    <dxf>
      <numFmt numFmtId="0" formatCode="General"/>
    </dxf>
    <dxf>
      <alignment horizontal="center" vertical="center" textRotation="0" wrapText="1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0" formatCode="General"/>
    </dxf>
    <dxf>
      <alignment horizontal="center" vertical="center" textRotation="0" wrapText="1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165" formatCode="0.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2" formatCode="0.00"/>
      <alignment horizontal="center" vertical="center" textRotation="0" wrapText="0" indent="0" justifyLastLine="0" shrinkToFit="0" readingOrder="0"/>
    </dxf>
    <dxf>
      <numFmt numFmtId="0" formatCode="General"/>
      <border diagonalUp="0" diagonalDown="0"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/>
        <horizontal/>
      </border>
    </dxf>
    <dxf>
      <alignment horizontal="center" vertical="center" textRotation="0" wrapText="1" indent="0" justifyLastLine="0" shrinkToFit="0" readingOrder="0"/>
    </dxf>
    <dxf>
      <numFmt numFmtId="0" formatCode="General"/>
      <alignment horizontal="center" vertical="center" textRotation="0" wrapText="0" indent="0" justifyLastLine="0" shrinkToFit="0" readingOrder="0"/>
    </dxf>
    <dxf>
      <numFmt numFmtId="165" formatCode="0.0"/>
      <alignment horizontal="center" vertical="center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  <numFmt numFmtId="164" formatCode="0.0%"/>
      <alignment horizontal="center" vertical="center" textRotation="0" wrapText="0" indent="0" justifyLastLine="0" shrinkToFit="0" readingOrder="0"/>
    </dxf>
    <dxf>
      <numFmt numFmtId="0" formatCode="General"/>
    </dxf>
    <dxf>
      <alignment horizontal="center" vertical="center" textRotation="0" wrapText="1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alignment horizontal="center" vertical="bottom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theme="1"/>
        <name val="Calibri"/>
        <family val="2"/>
        <scheme val="minor"/>
      </font>
    </dxf>
    <dxf>
      <numFmt numFmtId="0" formatCode="General"/>
    </dxf>
    <dxf>
      <alignment horizontal="center" vertical="center" textRotation="0" wrapText="1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numFmt numFmtId="2" formatCode="0.00"/>
      <alignment horizontal="center" vertical="bottom" textRotation="0" wrapText="0" indent="0" justifyLastLine="0" shrinkToFit="0" readingOrder="0"/>
    </dxf>
    <dxf>
      <numFmt numFmtId="0" formatCode="General"/>
    </dxf>
    <dxf>
      <alignment horizontal="center" vertical="center" textRotation="0" wrapText="1" indent="0" justifyLastLine="0" shrinkToFit="0" readingOrder="0"/>
    </dxf>
    <dxf>
      <fill>
        <patternFill>
          <bgColor theme="4" tint="0.79998168889431442"/>
        </patternFill>
      </fill>
    </dxf>
    <dxf>
      <border>
        <left style="thin">
          <color auto="1"/>
        </left>
        <right style="thin">
          <color auto="1"/>
        </right>
        <top style="thin">
          <color auto="1"/>
        </top>
        <bottom style="thin">
          <color auto="1"/>
        </bottom>
        <vertical style="thin">
          <color auto="1"/>
        </vertical>
        <horizontal style="thin">
          <color auto="1"/>
        </horizontal>
      </border>
    </dxf>
  </dxfs>
  <tableStyles count="1" defaultTableStyle="TableStyleMedium2" defaultPivotStyle="PivotStyleLight16">
    <tableStyle name="Стиль таблицы 1" pivot="0" count="2" xr9:uid="{77E66BCE-D0A2-4521-9B9A-988B6E691E6E}">
      <tableStyleElement type="wholeTable" dxfId="71"/>
      <tableStyleElement type="headerRow" dxfId="7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connections" Target="connections.xml"/><Relationship Id="rId10" Type="http://schemas.openxmlformats.org/officeDocument/2006/relationships/customXml" Target="../customXml/item1.xml"/><Relationship Id="rId4" Type="http://schemas.openxmlformats.org/officeDocument/2006/relationships/theme" Target="theme/theme1.xml"/><Relationship Id="rId9" Type="http://schemas.openxmlformats.org/officeDocument/2006/relationships/calcChain" Target="calcChain.xml"/></Relationships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preserveFormatting="0" connectionId="1" xr16:uid="{DC098920-2BC2-4299-B41D-A9206A617B83}" autoFormatId="16" applyNumberFormats="0" applyBorderFormats="0" applyFontFormats="0" applyPatternFormats="0" applyAlignmentFormats="0" applyWidthHeightFormats="0">
  <queryTableRefresh nextId="6">
    <queryTableFields count="5">
      <queryTableField id="1" name="Сегмент" tableColumnId="1"/>
      <queryTableField id="2" name="План\Факт" tableColumnId="2"/>
      <queryTableField id="3" name="ДЗ" tableColumnId="3"/>
      <queryTableField id="4" name="Звонки" tableColumnId="4"/>
      <queryTableField id="5" name="Клиенты" tableColumnId="5"/>
    </queryTableFields>
  </queryTableRefresh>
  <extLst>
    <ext xmlns:x15="http://schemas.microsoft.com/office/spreadsheetml/2010/11/main" uri="{883FBD77-0823-4a55-B5E3-86C4891E6966}">
      <x15:queryTable sourceDataName="Запрос — KPI_руководители"/>
    </ext>
  </extLst>
</queryTable>
</file>

<file path=xl/queryTables/queryTable2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2" backgroundRefresh="0" preserveFormatting="0" connectionId="4" xr16:uid="{789A24E3-FD7C-4851-BFFE-4E7C0A06C739}" autoFormatId="16" applyNumberFormats="0" applyBorderFormats="0" applyFontFormats="0" applyPatternFormats="0" applyAlignmentFormats="0" applyWidthHeightFormats="0">
  <queryTableRefresh nextId="8">
    <queryTableFields count="7">
      <queryTableField id="1" name="Сегмент" tableColumnId="1"/>
      <queryTableField id="2" name="Прирост USD" tableColumnId="2"/>
      <queryTableField id="3" name="Прирост %%" tableColumnId="3"/>
      <queryTableField id="4" name="Рейтинг прирост USD" tableColumnId="4"/>
      <queryTableField id="5" name="Баллы прирост USD" tableColumnId="5"/>
      <queryTableField id="6" name="Рейтинг прирост %%" tableColumnId="6"/>
      <queryTableField id="7" name="Баллы прирост %%" tableColumnId="7"/>
    </queryTableFields>
  </queryTableRefresh>
  <extLst>
    <ext xmlns:x15="http://schemas.microsoft.com/office/spreadsheetml/2010/11/main" uri="{883FBD77-0823-4a55-B5E3-86C4891E6966}">
      <x15:queryTable sourceDataName="Запрос — Динамика_руководители"/>
    </ext>
  </extLst>
</queryTable>
</file>

<file path=xl/queryTables/queryTable3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backgroundRefresh="0" preserveFormatting="0" connectionId="5" xr16:uid="{9F9CFE72-FA2E-46F7-9AF4-3349B2338962}" autoFormatId="16" applyNumberFormats="0" applyBorderFormats="0" applyFontFormats="0" applyPatternFormats="0" applyAlignmentFormats="0" applyWidthHeightFormats="0">
  <queryTableRefresh nextId="5">
    <queryTableFields count="4">
      <queryTableField id="1" name="Группа доступа" tableColumnId="1"/>
      <queryTableField id="2" name="Доля р-ии НМ" tableColumnId="2"/>
      <queryTableField id="3" name="Баллы рейтинга ТГ" tableColumnId="3"/>
      <queryTableField id="4" name="Место в рейтинге ТГ" tableColumnId="4"/>
    </queryTableFields>
  </queryTableRefresh>
  <extLst>
    <ext xmlns:x15="http://schemas.microsoft.com/office/spreadsheetml/2010/11/main" uri="{883FBD77-0823-4a55-B5E3-86C4891E6966}">
      <x15:queryTable sourceDataName="Запрос — ТГ_руководители"/>
    </ext>
  </extLst>
</queryTable>
</file>

<file path=xl/queryTables/queryTable4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preserveFormatting="0" connectionId="2" xr16:uid="{BED73279-6046-41A9-89A1-A111E615CF7B}" autoFormatId="16" applyNumberFormats="0" applyBorderFormats="0" applyFontFormats="0" applyPatternFormats="0" applyAlignmentFormats="0" applyWidthHeightFormats="0">
  <queryTableRefresh nextId="5">
    <queryTableFields count="4">
      <queryTableField id="1" name="Группа доступа" tableColumnId="1"/>
      <queryTableField id="2" name="План\Факт" tableColumnId="2"/>
      <queryTableField id="3" name="Звонки" tableColumnId="3"/>
      <queryTableField id="4" name="Новые клиенты" tableColumnId="4"/>
    </queryTableFields>
  </queryTableRefresh>
  <extLst>
    <ext xmlns:x15="http://schemas.microsoft.com/office/spreadsheetml/2010/11/main" uri="{883FBD77-0823-4a55-B5E3-86C4891E6966}">
      <x15:queryTable sourceDataName="Запрос — KPI_МР"/>
    </ext>
  </extLst>
</queryTable>
</file>

<file path=xl/queryTables/queryTable5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3" backgroundRefresh="0" preserveFormatting="0" connectionId="6" xr16:uid="{866F1567-0D3D-4456-853B-6BAA3E4241AA}" autoFormatId="16" applyNumberFormats="0" applyBorderFormats="0" applyFontFormats="0" applyPatternFormats="0" applyAlignmentFormats="0" applyWidthHeightFormats="0">
  <queryTableRefresh nextId="8">
    <queryTableFields count="7">
      <queryTableField id="1" name="ГРУППА ДОСТУПА" tableColumnId="1"/>
      <queryTableField id="2" name="Клиеты" tableColumnId="2"/>
      <queryTableField id="3" name="Сумма" tableColumnId="3"/>
      <queryTableField id="4" name="Баллы кол-во клиентов" tableColumnId="4"/>
      <queryTableField id="5" name="Баллы выручка Н.клиентов" tableColumnId="5"/>
      <queryTableField id="6" name="Сумма баллов &quot;Н. Клиенты&quot;" tableColumnId="6"/>
      <queryTableField id="7" name="Место в рейтинге &quot;Н. Клиенты&quot;" tableColumnId="7"/>
    </queryTableFields>
  </queryTableRefresh>
  <extLst>
    <ext xmlns:x15="http://schemas.microsoft.com/office/spreadsheetml/2010/11/main" uri="{883FBD77-0823-4a55-B5E3-86C4891E6966}">
      <x15:queryTable sourceDataName="Запрос — Новые_клиенты_МР"/>
    </ext>
  </extLst>
</queryTable>
</file>

<file path=xl/queryTables/queryTable6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4" backgroundRefresh="0" preserveFormatting="0" connectionId="7" xr16:uid="{A8A419F0-728E-4E63-A59A-47A84E63D3BA}" autoFormatId="16" applyNumberFormats="0" applyBorderFormats="0" applyFontFormats="0" applyPatternFormats="0" applyAlignmentFormats="0" applyWidthHeightFormats="0">
  <queryTableRefresh nextId="5">
    <queryTableFields count="4">
      <queryTableField id="1" name="Группа доступа" tableColumnId="1"/>
      <queryTableField id="2" name="Доля р-ии НМ" tableColumnId="2"/>
      <queryTableField id="3" name="Баллы рейтинга ТГ" tableColumnId="3"/>
      <queryTableField id="4" name="Место в рейтинге ТГ" tableColumnId="4"/>
    </queryTableFields>
  </queryTableRefresh>
  <extLst>
    <ext xmlns:x15="http://schemas.microsoft.com/office/spreadsheetml/2010/11/main" uri="{883FBD77-0823-4a55-B5E3-86C4891E6966}">
      <x15:queryTable sourceDataName="Запрос — ТГ_МР"/>
    </ext>
  </extLst>
</queryTable>
</file>

<file path=xl/queryTables/queryTable7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5" backgroundRefresh="0" connectionId="8" xr16:uid="{050C32BB-46A1-46CA-BA99-FB9497B7122B}" autoFormatId="16" applyNumberFormats="0" applyBorderFormats="0" applyFontFormats="0" applyPatternFormats="0" applyAlignmentFormats="0" applyWidthHeightFormats="0">
  <queryTableRefresh nextId="8">
    <queryTableFields count="7">
      <queryTableField id="1" name="Итоговые балы" tableColumnId="1"/>
      <queryTableField id="2" name="Средняя динамика USD" tableColumnId="2"/>
      <queryTableField id="3" name="Средняя динамика USD %%" tableColumnId="3"/>
      <queryTableField id="4" name="Баллы средняя динамика USD" tableColumnId="4"/>
      <queryTableField id="5" name="Баллы средняя динамика %%" tableColumnId="5"/>
      <queryTableField id="6" name="Сумма баллов &quot;ДИНАМИКА&quot;" tableColumnId="6"/>
      <queryTableField id="7" name="место в рейтинге &quot;ДИНАМИКА&quot;" tableColumnId="7"/>
    </queryTableFields>
  </queryTableRefresh>
  <extLst>
    <ext xmlns:x15="http://schemas.microsoft.com/office/spreadsheetml/2010/11/main" uri="{883FBD77-0823-4a55-B5E3-86C4891E6966}">
      <x15:queryTable sourceDataName="Запрос — Динамика_МР"/>
    </ext>
  </extLst>
</queryTable>
</file>

<file path=xl/queryTables/queryTable8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ExternalData_1" backgroundRefresh="0" connectionId="3" xr16:uid="{DEFF523F-471F-4B03-B8E7-8EE3622610CA}" autoFormatId="16" applyNumberFormats="0" applyBorderFormats="0" applyFontFormats="0" applyPatternFormats="0" applyAlignmentFormats="0" applyWidthHeightFormats="0">
  <queryTableRefresh nextId="9">
    <queryTableFields count="8">
      <queryTableField id="1" name="ФИО" tableColumnId="1"/>
      <queryTableField id="2" name="Менеджер" tableColumnId="2"/>
      <queryTableField id="3" name="План\Факт" tableColumnId="3"/>
      <queryTableField id="4" name="ДЗ" tableColumnId="4"/>
      <queryTableField id="5" name="Звонки" tableColumnId="5"/>
      <queryTableField id="6" name="Аттестация" tableColumnId="6"/>
      <queryTableField id="7" name="Сумма баллов" tableColumnId="7"/>
      <queryTableField id="8" name="Место" tableColumnId="8"/>
    </queryTableFields>
  </queryTableRefresh>
  <extLst>
    <ext xmlns:x15="http://schemas.microsoft.com/office/spreadsheetml/2010/11/main" uri="{883FBD77-0823-4a55-B5E3-86C4891E6966}">
      <x15:queryTable sourceDataName="Запрос — KPI_МП"/>
    </ext>
  </extLst>
</queryTable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_rels/table10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8.xml"/></Relationships>
</file>

<file path=xl/tables/_rels/table2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2.xml"/></Relationships>
</file>

<file path=xl/tables/_rels/table3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3.xml"/></Relationships>
</file>

<file path=xl/tables/_rels/table5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4.xml"/></Relationships>
</file>

<file path=xl/tables/_rels/table6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5.xml"/></Relationships>
</file>

<file path=xl/tables/_rels/table7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6.xml"/></Relationships>
</file>

<file path=xl/tables/_rels/table9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7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E46B066-B6E5-4FD5-A733-2DAAA5404AF2}" name="KPI_руководители" displayName="KPI_руководители" ref="B14:F21" tableType="queryTable" totalsRowShown="0" headerRowDxfId="69">
  <autoFilter ref="B14:F21" xr:uid="{9E46B066-B6E5-4FD5-A733-2DAAA5404AF2}"/>
  <tableColumns count="5">
    <tableColumn id="1" xr3:uid="{A97178B1-316A-4043-8AEE-5ADE486E64B4}" uniqueName="1" name="Сегмент" queryTableFieldId="1" dataDxfId="68"/>
    <tableColumn id="2" xr3:uid="{1FB15CFB-C850-4A78-A257-EF177970172B}" uniqueName="2" name="План\Факт" queryTableFieldId="2" dataDxfId="67"/>
    <tableColumn id="3" xr3:uid="{66C58DB6-2637-4EAF-8C6D-0B95517F10B6}" uniqueName="3" name="ДЗ" queryTableFieldId="3" dataDxfId="66"/>
    <tableColumn id="4" xr3:uid="{12648614-767F-4182-9893-AAA081E9E666}" uniqueName="4" name="Звонки" queryTableFieldId="4" dataDxfId="65"/>
    <tableColumn id="5" xr3:uid="{E7E9EFE7-FC33-4A55-8A76-C35A620292D0}" uniqueName="5" name="Клиенты" queryTableFieldId="5" dataDxfId="64"/>
  </tableColumns>
  <tableStyleInfo name="Стиль таблицы 1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35BD004D-8096-4395-9F77-1913F8984C68}" name="KPI_МП" displayName="KPI_МП" ref="B2:I17" tableType="queryTable" totalsRowShown="0" headerRowDxfId="14">
  <autoFilter ref="B2:I17" xr:uid="{35BD004D-8096-4395-9F77-1913F8984C68}"/>
  <tableColumns count="8">
    <tableColumn id="1" xr3:uid="{E62EABC1-9CA8-4CBB-86D4-78C193F84813}" uniqueName="1" name="ФИО" queryTableFieldId="1" dataDxfId="13"/>
    <tableColumn id="2" xr3:uid="{E851ED28-D037-4F4B-A5DD-4DA0516D2841}" uniqueName="2" name="Менеджер" queryTableFieldId="2" dataDxfId="12"/>
    <tableColumn id="3" xr3:uid="{CC2F0A1C-93C7-4E53-9024-19E585A6DC98}" uniqueName="3" name="План\Факт" queryTableFieldId="3" dataDxfId="5"/>
    <tableColumn id="4" xr3:uid="{B9AF3648-3FA0-402D-A776-5F68007D69CC}" uniqueName="4" name="ДЗ" queryTableFieldId="4" dataDxfId="4"/>
    <tableColumn id="5" xr3:uid="{38072272-EC2C-429C-9FA8-A8E19FEAE6FB}" uniqueName="5" name="Звонки" queryTableFieldId="5" dataDxfId="3"/>
    <tableColumn id="6" xr3:uid="{A4EB16C1-B88A-4747-B308-06DEE59E74B3}" uniqueName="6" name="Аттестация" queryTableFieldId="6" dataDxfId="2"/>
    <tableColumn id="7" xr3:uid="{95336631-E327-4DAA-A8E3-E1E574A2C269}" uniqueName="7" name="Сумма баллов" queryTableFieldId="7" dataDxfId="1"/>
    <tableColumn id="8" xr3:uid="{C13CD69C-1E8E-44A4-9004-E3010BD1F96E}" uniqueName="8" name="Место" queryTableFieldId="8" dataDxfId="0"/>
  </tableColumns>
  <tableStyleInfo name="Стиль таблицы 1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751011F0-A1A5-4202-A56E-17AA97B73F8E}" name="Динамика_руководители" displayName="Динамика_руководители" ref="B25:H32" tableType="queryTable" totalsRowShown="0" headerRowDxfId="63">
  <autoFilter ref="B25:H32" xr:uid="{751011F0-A1A5-4202-A56E-17AA97B73F8E}"/>
  <tableColumns count="7">
    <tableColumn id="1" xr3:uid="{FE21CDFB-BC27-429B-B448-D44545CE233A}" uniqueName="1" name="Сегмент" queryTableFieldId="1" dataDxfId="62"/>
    <tableColumn id="2" xr3:uid="{63361BFE-B544-4EF3-8F55-65B1EB4CEA98}" uniqueName="2" name="Прирост USD" queryTableFieldId="2" dataDxfId="61" dataCellStyle="Финансовый"/>
    <tableColumn id="3" xr3:uid="{C04D6AEF-3AC7-4B5F-BB30-7DEC0A598559}" uniqueName="3" name="Прирост %%" queryTableFieldId="3" dataDxfId="60" dataCellStyle="Процентный"/>
    <tableColumn id="4" xr3:uid="{ADB891FF-9E73-4EDF-BC11-B1B48019F483}" uniqueName="4" name="Рейтинг прирост USD" queryTableFieldId="4" dataDxfId="59"/>
    <tableColumn id="5" xr3:uid="{1FC1EEC3-C6AF-4EDF-82CD-541ECA041C8E}" uniqueName="5" name="Баллы прирост USD" queryTableFieldId="5" dataDxfId="58"/>
    <tableColumn id="6" xr3:uid="{885F9131-63FA-44DC-B3F6-99CB203387C8}" uniqueName="6" name="Рейтинг прирост %%" queryTableFieldId="6" dataDxfId="57"/>
    <tableColumn id="7" xr3:uid="{7D278EE6-ADA1-4C89-9A21-60E7CD738863}" uniqueName="7" name="Баллы прирост %%" queryTableFieldId="7" dataDxfId="56"/>
  </tableColumns>
  <tableStyleInfo name="Стиль таблицы 1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F2314D76-847A-4A9F-A87B-2AD9D58A0585}" name="ТГ_руководители" displayName="ТГ_руководители" ref="B36:E43" tableType="queryTable" totalsRowShown="0" headerRowDxfId="55">
  <autoFilter ref="B36:E43" xr:uid="{F2314D76-847A-4A9F-A87B-2AD9D58A0585}"/>
  <tableColumns count="4">
    <tableColumn id="1" xr3:uid="{D28F38C1-7C2D-41E4-A4CC-85942A6E2303}" uniqueName="1" name="Группа доступа" queryTableFieldId="1" dataDxfId="54"/>
    <tableColumn id="2" xr3:uid="{CCDDADB6-8F59-463D-94C1-4AACD9FC0C4C}" uniqueName="2" name="Доля р-ии НМ" queryTableFieldId="2" dataDxfId="53" dataCellStyle="Процентный"/>
    <tableColumn id="3" xr3:uid="{E0193D85-5459-4565-A8EF-4BEB30118042}" uniqueName="3" name="Баллы рейтинга ТГ" queryTableFieldId="3" dataDxfId="52"/>
    <tableColumn id="4" xr3:uid="{2612F20B-69E8-416C-B183-BC418743B9C4}" uniqueName="4" name="Место в рейтинге ТГ" queryTableFieldId="4" dataDxfId="51"/>
  </tableColumns>
  <tableStyleInfo name="Стиль таблицы 1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9E7609A9-B9F8-422E-A804-7C2D4D20B39E}" name="Итог_рейтинга_Рук_Регионов" displayName="Итог_рейтинга_Рук_Регионов" ref="B3:H10" totalsRowShown="0" headerRowDxfId="50">
  <autoFilter ref="B3:H10" xr:uid="{9E7609A9-B9F8-422E-A804-7C2D4D20B39E}"/>
  <tableColumns count="7">
    <tableColumn id="1" xr3:uid="{F163D583-0446-46A0-B6D5-9D84770156EC}" name="Сегмент" dataDxfId="49">
      <calculatedColumnFormula>B15</calculatedColumnFormula>
    </tableColumn>
    <tableColumn id="2" xr3:uid="{4E7E6C91-76CF-4EC0-A236-8D261698365A}" name="Сумма баллов KPI" dataDxfId="48">
      <calculatedColumnFormula>SUM($C15:$F15)</calculatedColumnFormula>
    </tableColumn>
    <tableColumn id="3" xr3:uid="{FA6FD513-2C45-45E5-AE25-322B96A1A61A}" name="Баллы прирост USD" dataDxfId="47">
      <calculatedColumnFormula>VLOOKUP($B4,Динамика_руководители[#All],MATCH(D$3,Динамика_руководители[#Headers],0),0)</calculatedColumnFormula>
    </tableColumn>
    <tableColumn id="4" xr3:uid="{A7BDAE3A-E4C6-43EC-83A4-87409BC0BBB6}" name="Баллы прирост %%" dataDxfId="46">
      <calculatedColumnFormula>VLOOKUP($B4,Динамика_руководители[#All],MATCH(E$3,Динамика_руководители[#Headers],0),0)</calculatedColumnFormula>
    </tableColumn>
    <tableColumn id="5" xr3:uid="{13A139A0-A1B7-415A-B5BC-E735C3DB8810}" name="Баллы рейтинга ТГ" dataDxfId="45">
      <calculatedColumnFormula>VLOOKUP($B4,ТГ_руководители[#All],MATCH(F$3,ТГ_руководители[#Headers],0),0)</calculatedColumnFormula>
    </tableColumn>
    <tableColumn id="6" xr3:uid="{996A897E-8A1E-44FE-BFA8-DEF19D4E680A}" name="Итоговая сумма баллов" dataDxfId="44">
      <calculatedColumnFormula>SUM(C4:F4)</calculatedColumnFormula>
    </tableColumn>
    <tableColumn id="7" xr3:uid="{1745867E-9EAA-4EF8-99B8-B779403CDDFB}" name="Место в рейтинге" dataDxfId="43">
      <calculatedColumnFormula>_xlfn.RANK.EQ(Итог_рейтинга_Рук_Регионов[[#This Row],[Итоговая сумма баллов]],Итог_рейтинга_Рук_Регионов[Итоговая сумма баллов])</calculatedColumnFormula>
    </tableColumn>
  </tableColumns>
  <tableStyleInfo name="Стиль таблицы 1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A0B510EE-9737-4BA4-800B-64C0C9E12E95}" name="KPI_МР" displayName="KPI_МР" ref="B15:E23" tableType="queryTable" totalsRowShown="0" headerRowDxfId="42">
  <autoFilter ref="B15:E23" xr:uid="{A0B510EE-9737-4BA4-800B-64C0C9E12E95}"/>
  <tableColumns count="4">
    <tableColumn id="1" xr3:uid="{61B383A9-3AA3-435B-ABFD-2D280E21F56F}" uniqueName="1" name="Группа доступа" queryTableFieldId="1" dataDxfId="41"/>
    <tableColumn id="2" xr3:uid="{1A26F6B7-E39B-455A-9C0B-6FE17B01102B}" uniqueName="2" name="План\Факт" queryTableFieldId="2" dataDxfId="40"/>
    <tableColumn id="3" xr3:uid="{63EC83D6-85DE-46F1-89FA-C716370BEF6F}" uniqueName="3" name="Звонки" queryTableFieldId="3" dataDxfId="39"/>
    <tableColumn id="4" xr3:uid="{97EB903C-F0FE-47D5-959F-5AE843BCA3FE}" uniqueName="4" name="Новые клиенты" queryTableFieldId="4" dataDxfId="38"/>
  </tableColumns>
  <tableStyleInfo name="Стиль таблицы 1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8C1EC52E-AF5C-4352-9334-0DE7313E09EA}" name="Новые_клиенты_МР" displayName="Новые_клиенты_МР" ref="B39:H47" tableType="queryTable" totalsRowShown="0" headerRowDxfId="37">
  <autoFilter ref="B39:H47" xr:uid="{8C1EC52E-AF5C-4352-9334-0DE7313E09EA}"/>
  <tableColumns count="7">
    <tableColumn id="1" xr3:uid="{A650DBC3-BF96-4F7C-830E-798FC3211AC6}" uniqueName="1" name="ГРУППА ДОСТУПА" queryTableFieldId="1" dataDxfId="36"/>
    <tableColumn id="2" xr3:uid="{E0B82AC9-2273-4EAA-BF4B-73896C42BCD7}" uniqueName="2" name="Клиеты" queryTableFieldId="2" dataDxfId="35"/>
    <tableColumn id="3" xr3:uid="{4E4F03A6-C0CE-4C4E-B913-18658C14EE51}" uniqueName="3" name="Сумма" queryTableFieldId="3" dataDxfId="34" dataCellStyle="Финансовый"/>
    <tableColumn id="4" xr3:uid="{D4960729-BE4A-4E79-A6E1-087773FA805C}" uniqueName="4" name="Баллы кол-во клиентов" queryTableFieldId="4" dataDxfId="33"/>
    <tableColumn id="5" xr3:uid="{2D267157-AED6-4C8D-A6D6-DF0C1D0470AF}" uniqueName="5" name="Баллы выручка Н.клиентов" queryTableFieldId="5" dataDxfId="32"/>
    <tableColumn id="6" xr3:uid="{BCCC77A3-D67B-4026-AB6E-447E52BB428B}" uniqueName="6" name="Сумма баллов &quot;Н. Клиенты&quot;" queryTableFieldId="6" dataDxfId="31"/>
    <tableColumn id="7" xr3:uid="{1A5B34C9-92DC-47AF-BBE9-6048BAE58D2A}" uniqueName="7" name="Место в рейтинге &quot;Н. Клиенты&quot;" queryTableFieldId="7" dataDxfId="30"/>
  </tableColumns>
  <tableStyleInfo name="Стиль таблицы 1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9A183BFA-C303-4340-A8AB-738EC6B5CF78}" name="ТГ_МР" displayName="ТГ_МР" ref="B51:E59" tableType="queryTable" totalsRowShown="0" headerRowDxfId="29">
  <autoFilter ref="B51:E59" xr:uid="{9A183BFA-C303-4340-A8AB-738EC6B5CF78}"/>
  <tableColumns count="4">
    <tableColumn id="1" xr3:uid="{75DC9963-1523-48AA-BDBC-3688D95A5816}" uniqueName="1" name="Группа доступа" queryTableFieldId="1" dataDxfId="28"/>
    <tableColumn id="2" xr3:uid="{AE862577-5C31-431E-BDFA-196B3A07F634}" uniqueName="2" name="Доля р-ии НМ" queryTableFieldId="2" dataDxfId="27" dataCellStyle="Процентный"/>
    <tableColumn id="3" xr3:uid="{017B7ECC-589A-4F23-990D-94EFEFA11C9A}" uniqueName="3" name="Баллы рейтинга ТГ" queryTableFieldId="3" dataDxfId="26"/>
    <tableColumn id="4" xr3:uid="{27C0188F-5ADA-49F5-B209-4C59D90A6DDB}" uniqueName="4" name="Место в рейтинге ТГ" queryTableFieldId="4" dataDxfId="25"/>
  </tableColumns>
  <tableStyleInfo name="Стиль таблицы 1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20BB2AFA-0ED1-434B-AC1A-DD6E67A03850}" name="Таблица10" displayName="Таблица10" ref="B3:H11" totalsRowShown="0" headerRowDxfId="24">
  <autoFilter ref="B3:H11" xr:uid="{20BB2AFA-0ED1-434B-AC1A-DD6E67A03850}"/>
  <tableColumns count="7">
    <tableColumn id="1" xr3:uid="{2A7C875E-4AEB-4175-A107-BA6469CAE3DF}" name="Группа доступа">
      <calculatedColumnFormula>IF($B16="","",$B16)</calculatedColumnFormula>
    </tableColumn>
    <tableColumn id="2" xr3:uid="{EA999F5F-9167-4F76-8546-05CC69286D72}" name="Сумма баллов KPI" dataDxfId="23">
      <calculatedColumnFormula>SUM($C16:$E16)</calculatedColumnFormula>
    </tableColumn>
    <tableColumn id="3" xr3:uid="{A7F25B2F-55EB-41FE-9A7F-A8D81B5B6F37}" name="Сумма баллов &quot;ДИНАМИКА&quot;" dataDxfId="22">
      <calculatedColumnFormula>IF($B4="","",VLOOKUP($B4,Динамика_МР[#All],MATCH(D$3,Динамика_МР[#Headers],0),0))</calculatedColumnFormula>
    </tableColumn>
    <tableColumn id="4" xr3:uid="{BCD626AE-C058-4F47-939E-C9EE95F0C217}" name="Баллы рейтинга ТГ" dataDxfId="21">
      <calculatedColumnFormula>IF($B4="","",VLOOKUP($B4,ТГ_МР[#All],MATCH(E$3,ТГ_МР[#Headers],0),0))</calculatedColumnFormula>
    </tableColumn>
    <tableColumn id="5" xr3:uid="{72BD7FD4-0209-4F5C-9224-C2D90D3C3096}" name="Сумма баллов &quot;Н. Клиенты&quot;" dataDxfId="20">
      <calculatedColumnFormula>IF($B4="","",VLOOKUP($B4,Новые_клиенты_МР[#All],MATCH(F$3,Новые_клиенты_МР[#Headers],0),0))</calculatedColumnFormula>
    </tableColumn>
    <tableColumn id="6" xr3:uid="{96258CBF-6B36-4CA2-BDEA-1823DB35A589}" name="Итоговая сумма баллов" dataDxfId="19">
      <calculatedColumnFormula>SUM(C4:F4)</calculatedColumnFormula>
    </tableColumn>
    <tableColumn id="7" xr3:uid="{C47FCAB7-BDED-4D28-926F-696945FD4213}" name="Место в рейтинге" dataDxfId="18">
      <calculatedColumnFormula>_xlfn.RANK.EQ(Таблица10[[#This Row],[Итоговая сумма баллов]],Таблица10[Итоговая сумма баллов])</calculatedColumnFormula>
    </tableColumn>
  </tableColumns>
  <tableStyleInfo name="Стиль таблицы 1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950780C9-2E05-49EC-A5C7-D1E498D1C745}" name="Динамика_МР" displayName="Динамика_МР" ref="B27:H35" tableType="queryTable" totalsRowShown="0" headerRowDxfId="17" dataDxfId="16">
  <autoFilter ref="B27:H35" xr:uid="{950780C9-2E05-49EC-A5C7-D1E498D1C745}"/>
  <tableColumns count="7">
    <tableColumn id="1" xr3:uid="{C91FC119-7E52-4060-A9FE-935FEF483598}" uniqueName="1" name="Итоговые балы" queryTableFieldId="1" dataDxfId="15"/>
    <tableColumn id="2" xr3:uid="{5F70FF31-BE95-48C7-A86A-D1C952B15944}" uniqueName="2" name="Средняя динамика USD" queryTableFieldId="2" dataDxfId="11" dataCellStyle="Финансовый"/>
    <tableColumn id="3" xr3:uid="{BF24B878-102A-40DC-AC62-0314F91CB868}" uniqueName="3" name="Средняя динамика USD %%" queryTableFieldId="3" dataDxfId="10" dataCellStyle="Процентный"/>
    <tableColumn id="4" xr3:uid="{36CBC1A2-3D91-4372-A6CF-230E54E56FBD}" uniqueName="4" name="Баллы средняя динамика USD" queryTableFieldId="4" dataDxfId="9"/>
    <tableColumn id="5" xr3:uid="{FC58A7AB-422D-49C8-96D1-BCAD36A9BACE}" uniqueName="5" name="Баллы средняя динамика %%" queryTableFieldId="5" dataDxfId="8"/>
    <tableColumn id="6" xr3:uid="{392467B7-3DD9-4B60-85F6-9098C5E4597B}" uniqueName="6" name="Сумма баллов &quot;ДИНАМИКА&quot;" queryTableFieldId="6" dataDxfId="7"/>
    <tableColumn id="7" xr3:uid="{4FDD210F-BCD6-4B82-AAA9-C76658BED837}" uniqueName="7" name="место в рейтинге &quot;ДИНАМИКА&quot;" queryTableFieldId="7" dataDxfId="6"/>
  </tableColumns>
  <tableStyleInfo name="Стиль таблицы 1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table" Target="../tables/table3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Relationship Id="rId4" Type="http://schemas.openxmlformats.org/officeDocument/2006/relationships/table" Target="../tables/table4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table" Target="../tables/table6.xml"/><Relationship Id="rId2" Type="http://schemas.openxmlformats.org/officeDocument/2006/relationships/table" Target="../tables/table5.xml"/><Relationship Id="rId1" Type="http://schemas.openxmlformats.org/officeDocument/2006/relationships/printerSettings" Target="../printerSettings/printerSettings1.bin"/><Relationship Id="rId6" Type="http://schemas.openxmlformats.org/officeDocument/2006/relationships/table" Target="../tables/table9.xml"/><Relationship Id="rId5" Type="http://schemas.openxmlformats.org/officeDocument/2006/relationships/table" Target="../tables/table8.xml"/><Relationship Id="rId4" Type="http://schemas.openxmlformats.org/officeDocument/2006/relationships/table" Target="../tables/table7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0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Лист1"/>
  <dimension ref="B2:H43"/>
  <sheetViews>
    <sheetView topLeftCell="A7" workbookViewId="0">
      <selection activeCell="K20" sqref="K20"/>
    </sheetView>
  </sheetViews>
  <sheetFormatPr defaultRowHeight="15" x14ac:dyDescent="0.25"/>
  <cols>
    <col min="2" max="2" width="23.85546875" bestFit="1" customWidth="1"/>
    <col min="3" max="3" width="15.28515625" bestFit="1" customWidth="1"/>
    <col min="4" max="5" width="12.140625" bestFit="1" customWidth="1"/>
    <col min="6" max="6" width="13.5703125" bestFit="1" customWidth="1"/>
    <col min="7" max="7" width="24.5703125" bestFit="1" customWidth="1"/>
    <col min="8" max="8" width="23.140625" bestFit="1" customWidth="1"/>
  </cols>
  <sheetData>
    <row r="2" spans="2:8" x14ac:dyDescent="0.25">
      <c r="B2" s="11" t="s">
        <v>24</v>
      </c>
    </row>
    <row r="3" spans="2:8" s="6" customFormat="1" ht="45" x14ac:dyDescent="0.25">
      <c r="B3" s="6" t="s">
        <v>0</v>
      </c>
      <c r="C3" s="6" t="s">
        <v>25</v>
      </c>
      <c r="D3" s="6" t="s">
        <v>17</v>
      </c>
      <c r="E3" s="6" t="s">
        <v>19</v>
      </c>
      <c r="F3" s="6" t="s">
        <v>26</v>
      </c>
      <c r="G3" s="6" t="s">
        <v>28</v>
      </c>
      <c r="H3" s="6" t="s">
        <v>23</v>
      </c>
    </row>
    <row r="4" spans="2:8" x14ac:dyDescent="0.25">
      <c r="B4" s="5" t="str">
        <f>B15</f>
        <v>Приволжский ФО</v>
      </c>
      <c r="C4" s="7">
        <f>SUM($C15:$F15)</f>
        <v>4.2192528680712753</v>
      </c>
      <c r="D4" s="7">
        <f>VLOOKUP($B4,Динамика_руководители[#All],MATCH(D$3,Динамика_руководители[#Headers],0),0)</f>
        <v>0.35000000000000003</v>
      </c>
      <c r="E4" s="7">
        <f>VLOOKUP($B4,Динамика_руководители[#All],MATCH(E$3,Динамика_руководители[#Headers],0),0)</f>
        <v>0.35000000000000003</v>
      </c>
      <c r="F4" s="10">
        <f>VLOOKUP($B4,ТГ_руководители[#All],MATCH(F$3,ТГ_руководители[#Headers],0),0)</f>
        <v>0.4</v>
      </c>
      <c r="G4" s="7">
        <f>SUM(C4:F4)</f>
        <v>5.319252868071275</v>
      </c>
      <c r="H4" s="7">
        <f>_xlfn.RANK.EQ(Итог_рейтинга_Рук_Регионов[[#This Row],[Итоговая сумма баллов]],Итог_рейтинга_Рук_Регионов[Итоговая сумма баллов])</f>
        <v>5</v>
      </c>
    </row>
    <row r="5" spans="2:8" x14ac:dyDescent="0.25">
      <c r="B5" s="5" t="str">
        <f t="shared" ref="B5:B10" si="0">B16</f>
        <v>Уральский ФО</v>
      </c>
      <c r="C5" s="7">
        <f t="shared" ref="C5:C10" si="1">SUM($C16:$F16)</f>
        <v>4.1058674674313291</v>
      </c>
      <c r="D5" s="7">
        <f>VLOOKUP($B5,Динамика_руководители[#All],MATCH(D$3,Динамика_руководители[#Headers],0),0)</f>
        <v>0.4</v>
      </c>
      <c r="E5" s="7">
        <f>VLOOKUP($B5,Динамика_руководители[#All],MATCH(E$3,Динамика_руководители[#Headers],0),0)</f>
        <v>0.4</v>
      </c>
      <c r="F5" s="10">
        <f>VLOOKUP($B5,ТГ_руководители[#All],MATCH(F$3,ТГ_руководители[#Headers],0),0)</f>
        <v>0.60000000000000009</v>
      </c>
      <c r="G5" s="7">
        <f t="shared" ref="G5:G10" si="2">SUM(C5:F5)</f>
        <v>5.5058674674313295</v>
      </c>
      <c r="H5" s="7">
        <f>_xlfn.RANK.EQ(Итог_рейтинга_Рук_Регионов[[#This Row],[Итоговая сумма баллов]],Итог_рейтинга_Рук_Регионов[Итоговая сумма баллов])</f>
        <v>3</v>
      </c>
    </row>
    <row r="6" spans="2:8" x14ac:dyDescent="0.25">
      <c r="B6" s="5" t="str">
        <f t="shared" si="0"/>
        <v>Северо-Западный ФО</v>
      </c>
      <c r="C6" s="7">
        <f t="shared" si="1"/>
        <v>4.1335098851111702</v>
      </c>
      <c r="D6" s="7">
        <f>VLOOKUP($B6,Динамика_руководители[#All],MATCH(D$3,Динамика_руководители[#Headers],0),0)</f>
        <v>0.25</v>
      </c>
      <c r="E6" s="7">
        <f>VLOOKUP($B6,Динамика_руководители[#All],MATCH(E$3,Динамика_руководители[#Headers],0),0)</f>
        <v>0.2</v>
      </c>
      <c r="F6" s="10">
        <f>VLOOKUP($B6,ТГ_руководители[#All],MATCH(F$3,ТГ_руководители[#Headers],0),0)</f>
        <v>0.70000000000000007</v>
      </c>
      <c r="G6" s="7">
        <f t="shared" si="2"/>
        <v>5.2835098851111706</v>
      </c>
      <c r="H6" s="7">
        <f>_xlfn.RANK.EQ(Итог_рейтинга_Рук_Регионов[[#This Row],[Итоговая сумма баллов]],Итог_рейтинга_Рук_Регионов[Итоговая сумма баллов])</f>
        <v>6</v>
      </c>
    </row>
    <row r="7" spans="2:8" x14ac:dyDescent="0.25">
      <c r="B7" s="5" t="str">
        <f t="shared" si="0"/>
        <v>Сибирский ФО</v>
      </c>
      <c r="C7" s="7">
        <f t="shared" si="1"/>
        <v>4.3503775383214336</v>
      </c>
      <c r="D7" s="7">
        <f>VLOOKUP($B7,Динамика_руководители[#All],MATCH(D$3,Динамика_руководители[#Headers],0),0)</f>
        <v>0.2</v>
      </c>
      <c r="E7" s="7">
        <f>VLOOKUP($B7,Динамика_руководители[#All],MATCH(E$3,Динамика_руководители[#Headers],0),0)</f>
        <v>0.30000000000000004</v>
      </c>
      <c r="F7" s="10">
        <f>VLOOKUP($B7,ТГ_руководители[#All],MATCH(F$3,ТГ_руководители[#Headers],0),0)</f>
        <v>0.8</v>
      </c>
      <c r="G7" s="7">
        <f t="shared" si="2"/>
        <v>5.6503775383214334</v>
      </c>
      <c r="H7" s="7">
        <f>_xlfn.RANK.EQ(Итог_рейтинга_Рук_Регионов[[#This Row],[Итоговая сумма баллов]],Итог_рейтинга_Рук_Регионов[Итоговая сумма баллов])</f>
        <v>2</v>
      </c>
    </row>
    <row r="8" spans="2:8" x14ac:dyDescent="0.25">
      <c r="B8" s="5" t="str">
        <f t="shared" si="0"/>
        <v>Южный + Кавказский ФО</v>
      </c>
      <c r="C8" s="7">
        <f t="shared" si="1"/>
        <v>3.2048075370648306</v>
      </c>
      <c r="D8" s="7">
        <f>VLOOKUP($B8,Динамика_руководители[#All],MATCH(D$3,Динамика_руководители[#Headers],0),0)</f>
        <v>0.30000000000000004</v>
      </c>
      <c r="E8" s="7">
        <f>VLOOKUP($B8,Динамика_руководители[#All],MATCH(E$3,Динамика_руководители[#Headers],0),0)</f>
        <v>0.25</v>
      </c>
      <c r="F8" s="10">
        <f>VLOOKUP($B8,ТГ_руководители[#All],MATCH(F$3,ТГ_руководители[#Headers],0),0)</f>
        <v>0.5</v>
      </c>
      <c r="G8" s="7">
        <f t="shared" si="2"/>
        <v>4.2548075370648304</v>
      </c>
      <c r="H8" s="7">
        <f>_xlfn.RANK.EQ(Итог_рейтинга_Рук_Регионов[[#This Row],[Итоговая сумма баллов]],Итог_рейтинга_Рук_Регионов[Итоговая сумма баллов])</f>
        <v>7</v>
      </c>
    </row>
    <row r="9" spans="2:8" x14ac:dyDescent="0.25">
      <c r="B9" s="5" t="str">
        <f t="shared" si="0"/>
        <v>ЕАЭС</v>
      </c>
      <c r="C9" s="7">
        <f t="shared" si="1"/>
        <v>4.1334964485423393</v>
      </c>
      <c r="D9" s="7">
        <f>VLOOKUP($B9,Динамика_руководители[#All],MATCH(D$3,Динамика_руководители[#Headers],0),0)</f>
        <v>0.5</v>
      </c>
      <c r="E9" s="7">
        <f>VLOOKUP($B9,Динамика_руководители[#All],MATCH(E$3,Динамика_руководители[#Headers],0),0)</f>
        <v>0.5</v>
      </c>
      <c r="F9" s="10">
        <f>VLOOKUP($B9,ТГ_руководители[#All],MATCH(F$3,ТГ_руководители[#Headers],0),0)</f>
        <v>0.90000000000000013</v>
      </c>
      <c r="G9" s="7">
        <f t="shared" si="2"/>
        <v>6.0334964485423397</v>
      </c>
      <c r="H9" s="7">
        <f>_xlfn.RANK.EQ(Итог_рейтинга_Рук_Регионов[[#This Row],[Итоговая сумма баллов]],Итог_рейтинга_Рук_Регионов[Итоговая сумма баллов])</f>
        <v>1</v>
      </c>
    </row>
    <row r="10" spans="2:8" x14ac:dyDescent="0.25">
      <c r="B10" s="5" t="str">
        <f t="shared" si="0"/>
        <v>Центральный ФО</v>
      </c>
      <c r="C10" s="7">
        <f t="shared" si="1"/>
        <v>3.4843922341988618</v>
      </c>
      <c r="D10" s="7">
        <f>VLOOKUP($B10,Динамика_руководители[#All],MATCH(D$3,Динамика_руководители[#Headers],0),0)</f>
        <v>0.45000000000000007</v>
      </c>
      <c r="E10" s="7">
        <f>VLOOKUP($B10,Динамика_руководители[#All],MATCH(E$3,Динамика_руководители[#Headers],0),0)</f>
        <v>0.45000000000000007</v>
      </c>
      <c r="F10" s="10">
        <f>VLOOKUP($B10,ТГ_руководители[#All],MATCH(F$3,ТГ_руководители[#Headers],0),0)</f>
        <v>1</v>
      </c>
      <c r="G10" s="7">
        <f t="shared" si="2"/>
        <v>5.3843922341988621</v>
      </c>
      <c r="H10" s="7">
        <f>_xlfn.RANK.EQ(Итог_рейтинга_Рук_Регионов[[#This Row],[Итоговая сумма баллов]],Итог_рейтинга_Рук_Регионов[Итоговая сумма баллов])</f>
        <v>4</v>
      </c>
    </row>
    <row r="13" spans="2:8" x14ac:dyDescent="0.25">
      <c r="B13" s="11" t="s">
        <v>12</v>
      </c>
    </row>
    <row r="14" spans="2:8" s="6" customFormat="1" x14ac:dyDescent="0.25">
      <c r="B14" s="6" t="s">
        <v>0</v>
      </c>
      <c r="C14" s="6" t="s">
        <v>1</v>
      </c>
      <c r="D14" s="6" t="s">
        <v>2</v>
      </c>
      <c r="E14" s="6" t="s">
        <v>3</v>
      </c>
      <c r="F14" s="6" t="s">
        <v>4</v>
      </c>
    </row>
    <row r="15" spans="2:8" x14ac:dyDescent="0.25">
      <c r="B15" s="19" t="s">
        <v>5</v>
      </c>
      <c r="C15" s="1">
        <v>1.0738362014046088</v>
      </c>
      <c r="D15" s="1">
        <v>0.95208333333333339</v>
      </c>
      <c r="E15" s="1">
        <v>1.2516666666666667</v>
      </c>
      <c r="F15" s="1">
        <v>0.94166666666666665</v>
      </c>
    </row>
    <row r="16" spans="2:8" x14ac:dyDescent="0.25">
      <c r="B16" s="19" t="s">
        <v>6</v>
      </c>
      <c r="C16" s="1">
        <v>1.1262841340979959</v>
      </c>
      <c r="D16" s="1">
        <v>1.1279166666666667</v>
      </c>
      <c r="E16" s="1">
        <v>0.97250000000000003</v>
      </c>
      <c r="F16" s="1">
        <v>0.87916666666666665</v>
      </c>
    </row>
    <row r="17" spans="2:8" x14ac:dyDescent="0.25">
      <c r="B17" s="19" t="s">
        <v>7</v>
      </c>
      <c r="C17" s="1">
        <v>0.92413488511117048</v>
      </c>
      <c r="D17" s="1">
        <v>1.2</v>
      </c>
      <c r="E17" s="1">
        <v>1.1343749999999999</v>
      </c>
      <c r="F17" s="1">
        <v>0.87499999999999989</v>
      </c>
    </row>
    <row r="18" spans="2:8" x14ac:dyDescent="0.25">
      <c r="B18" s="19" t="s">
        <v>8</v>
      </c>
      <c r="C18" s="1">
        <v>1.0776989668928618</v>
      </c>
      <c r="D18" s="1">
        <v>1.1047321428571431</v>
      </c>
      <c r="E18" s="1">
        <v>0.995029761904762</v>
      </c>
      <c r="F18" s="1">
        <v>1.1729166666666666</v>
      </c>
    </row>
    <row r="19" spans="2:8" x14ac:dyDescent="0.25">
      <c r="B19" s="19" t="s">
        <v>9</v>
      </c>
      <c r="C19" s="1">
        <v>0.89230753706483057</v>
      </c>
      <c r="D19" s="1">
        <v>1.1249999999999998</v>
      </c>
      <c r="E19" s="1">
        <v>0.33750000000000002</v>
      </c>
      <c r="F19" s="1">
        <v>0.85</v>
      </c>
    </row>
    <row r="20" spans="2:8" x14ac:dyDescent="0.25">
      <c r="B20" s="19" t="s">
        <v>10</v>
      </c>
      <c r="C20" s="1">
        <v>1.0584964485423389</v>
      </c>
      <c r="D20" s="1">
        <v>1.0625</v>
      </c>
      <c r="E20" s="1">
        <v>0.9375</v>
      </c>
      <c r="F20" s="1">
        <v>1.0750000000000002</v>
      </c>
    </row>
    <row r="21" spans="2:8" x14ac:dyDescent="0.25">
      <c r="B21" s="19" t="s">
        <v>11</v>
      </c>
      <c r="C21" s="1">
        <v>1.0160291389607667</v>
      </c>
      <c r="D21" s="1">
        <v>0.76877976190476183</v>
      </c>
      <c r="E21" s="1">
        <v>0.8620833333333332</v>
      </c>
      <c r="F21" s="1">
        <v>0.83750000000000002</v>
      </c>
    </row>
    <row r="24" spans="2:8" x14ac:dyDescent="0.25">
      <c r="B24" s="11" t="s">
        <v>13</v>
      </c>
    </row>
    <row r="25" spans="2:8" s="6" customFormat="1" x14ac:dyDescent="0.25">
      <c r="B25" s="6" t="s">
        <v>0</v>
      </c>
      <c r="C25" s="6" t="s">
        <v>14</v>
      </c>
      <c r="D25" s="6" t="s">
        <v>15</v>
      </c>
      <c r="E25" s="6" t="s">
        <v>16</v>
      </c>
      <c r="F25" s="6" t="s">
        <v>17</v>
      </c>
      <c r="G25" s="6" t="s">
        <v>18</v>
      </c>
      <c r="H25" s="6" t="s">
        <v>19</v>
      </c>
    </row>
    <row r="26" spans="2:8" x14ac:dyDescent="0.25">
      <c r="B26" s="19" t="s">
        <v>10</v>
      </c>
      <c r="C26" s="2">
        <v>125217.60610000015</v>
      </c>
      <c r="D26" s="4">
        <v>0.10628726307976422</v>
      </c>
      <c r="E26" s="3">
        <v>1</v>
      </c>
      <c r="F26" s="1">
        <v>0.5</v>
      </c>
      <c r="G26" s="3">
        <v>1</v>
      </c>
      <c r="H26" s="1">
        <v>0.5</v>
      </c>
    </row>
    <row r="27" spans="2:8" x14ac:dyDescent="0.25">
      <c r="B27" s="19" t="s">
        <v>5</v>
      </c>
      <c r="C27" s="2">
        <v>-59739.065600000438</v>
      </c>
      <c r="D27" s="4">
        <v>-2.9455939624710381E-2</v>
      </c>
      <c r="E27" s="3">
        <v>4</v>
      </c>
      <c r="F27" s="1">
        <v>0.35000000000000003</v>
      </c>
      <c r="G27" s="3">
        <v>4</v>
      </c>
      <c r="H27" s="1">
        <v>0.35000000000000003</v>
      </c>
    </row>
    <row r="28" spans="2:8" x14ac:dyDescent="0.25">
      <c r="B28" s="19" t="s">
        <v>7</v>
      </c>
      <c r="C28" s="2">
        <v>-405636.55859999894</v>
      </c>
      <c r="D28" s="4">
        <v>-0.18296464884458019</v>
      </c>
      <c r="E28" s="3">
        <v>6</v>
      </c>
      <c r="F28" s="1">
        <v>0.25</v>
      </c>
      <c r="G28" s="3">
        <v>7</v>
      </c>
      <c r="H28" s="1">
        <v>0.2</v>
      </c>
    </row>
    <row r="29" spans="2:8" x14ac:dyDescent="0.25">
      <c r="B29" s="19" t="s">
        <v>8</v>
      </c>
      <c r="C29" s="2">
        <v>-730433.10120000166</v>
      </c>
      <c r="D29" s="4">
        <v>-0.13632008171467058</v>
      </c>
      <c r="E29" s="3">
        <v>7</v>
      </c>
      <c r="F29" s="1">
        <v>0.2</v>
      </c>
      <c r="G29" s="3">
        <v>5</v>
      </c>
      <c r="H29" s="1">
        <v>0.30000000000000004</v>
      </c>
    </row>
    <row r="30" spans="2:8" x14ac:dyDescent="0.25">
      <c r="B30" s="19" t="s">
        <v>6</v>
      </c>
      <c r="C30" s="2">
        <v>-53910.673099999549</v>
      </c>
      <c r="D30" s="4">
        <v>-2.9190462830622987E-2</v>
      </c>
      <c r="E30" s="3">
        <v>3</v>
      </c>
      <c r="F30" s="1">
        <v>0.4</v>
      </c>
      <c r="G30" s="3">
        <v>3</v>
      </c>
      <c r="H30" s="1">
        <v>0.4</v>
      </c>
    </row>
    <row r="31" spans="2:8" x14ac:dyDescent="0.25">
      <c r="B31" s="19" t="s">
        <v>11</v>
      </c>
      <c r="C31" s="2">
        <v>-25190.191900000063</v>
      </c>
      <c r="D31" s="4">
        <v>-1.8332725195475907E-2</v>
      </c>
      <c r="E31" s="3">
        <v>2</v>
      </c>
      <c r="F31" s="1">
        <v>0.45000000000000007</v>
      </c>
      <c r="G31" s="3">
        <v>2</v>
      </c>
      <c r="H31" s="1">
        <v>0.45000000000000007</v>
      </c>
    </row>
    <row r="32" spans="2:8" x14ac:dyDescent="0.25">
      <c r="B32" s="19" t="s">
        <v>9</v>
      </c>
      <c r="C32" s="2">
        <v>-180464.2095</v>
      </c>
      <c r="D32" s="4">
        <v>-0.1454806977823011</v>
      </c>
      <c r="E32" s="3">
        <v>5</v>
      </c>
      <c r="F32" s="1">
        <v>0.30000000000000004</v>
      </c>
      <c r="G32" s="3">
        <v>6</v>
      </c>
      <c r="H32" s="1">
        <v>0.25</v>
      </c>
    </row>
    <row r="35" spans="2:5" x14ac:dyDescent="0.25">
      <c r="B35" s="11" t="s">
        <v>20</v>
      </c>
    </row>
    <row r="36" spans="2:5" s="6" customFormat="1" x14ac:dyDescent="0.25">
      <c r="B36" s="6" t="s">
        <v>21</v>
      </c>
      <c r="C36" s="6" t="s">
        <v>22</v>
      </c>
      <c r="D36" s="6" t="s">
        <v>26</v>
      </c>
      <c r="E36" s="6" t="s">
        <v>27</v>
      </c>
    </row>
    <row r="37" spans="2:5" x14ac:dyDescent="0.25">
      <c r="B37" s="19" t="s">
        <v>10</v>
      </c>
      <c r="C37" s="9">
        <v>4.4577777777777779E-2</v>
      </c>
      <c r="D37" s="10">
        <v>0.90000000000000013</v>
      </c>
      <c r="E37" s="20">
        <v>2</v>
      </c>
    </row>
    <row r="38" spans="2:5" x14ac:dyDescent="0.25">
      <c r="B38" s="19" t="s">
        <v>5</v>
      </c>
      <c r="C38" s="9">
        <v>2.4904666666666665E-2</v>
      </c>
      <c r="D38" s="10">
        <v>0.4</v>
      </c>
      <c r="E38" s="20">
        <v>7</v>
      </c>
    </row>
    <row r="39" spans="2:5" x14ac:dyDescent="0.25">
      <c r="B39" s="19" t="s">
        <v>7</v>
      </c>
      <c r="C39" s="9">
        <v>3.2828735632183907E-2</v>
      </c>
      <c r="D39" s="10">
        <v>0.70000000000000007</v>
      </c>
      <c r="E39" s="20">
        <v>4</v>
      </c>
    </row>
    <row r="40" spans="2:5" x14ac:dyDescent="0.25">
      <c r="B40" s="19" t="s">
        <v>8</v>
      </c>
      <c r="C40" s="9">
        <v>3.6147191011235952E-2</v>
      </c>
      <c r="D40" s="10">
        <v>0.8</v>
      </c>
      <c r="E40" s="20">
        <v>3</v>
      </c>
    </row>
    <row r="41" spans="2:5" x14ac:dyDescent="0.25">
      <c r="B41" s="19" t="s">
        <v>6</v>
      </c>
      <c r="C41" s="9">
        <v>3.2725555555555556E-2</v>
      </c>
      <c r="D41" s="10">
        <v>0.60000000000000009</v>
      </c>
      <c r="E41" s="20">
        <v>5</v>
      </c>
    </row>
    <row r="42" spans="2:5" x14ac:dyDescent="0.25">
      <c r="B42" s="19" t="s">
        <v>11</v>
      </c>
      <c r="C42" s="9">
        <v>5.3190000000000001E-2</v>
      </c>
      <c r="D42" s="10">
        <v>1</v>
      </c>
      <c r="E42" s="20">
        <v>1</v>
      </c>
    </row>
    <row r="43" spans="2:5" x14ac:dyDescent="0.25">
      <c r="B43" s="19" t="s">
        <v>9</v>
      </c>
      <c r="C43" s="9">
        <v>2.9606250000000001E-2</v>
      </c>
      <c r="D43" s="10">
        <v>0.5</v>
      </c>
      <c r="E43" s="20">
        <v>6</v>
      </c>
    </row>
  </sheetData>
  <conditionalFormatting sqref="G4:G10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H4:H10">
    <cfRule type="colorScale" priority="3">
      <colorScale>
        <cfvo type="min"/>
        <cfvo type="percentile" val="50"/>
        <cfvo type="max"/>
        <color rgb="FF63BE7B"/>
        <color rgb="FFFCFCFF"/>
        <color rgb="FFF8696B"/>
      </colorScale>
    </cfRule>
  </conditionalFormatting>
  <pageMargins left="0.7" right="0.7" top="0.75" bottom="0.75" header="0.3" footer="0.3"/>
  <tableParts count="4">
    <tablePart r:id="rId1"/>
    <tablePart r:id="rId2"/>
    <tablePart r:id="rId3"/>
    <tablePart r:id="rId4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A8EB427-0A1F-48A0-B47D-2B9A481E9BBD}">
  <sheetPr codeName="Лист2"/>
  <dimension ref="B2:H59"/>
  <sheetViews>
    <sheetView zoomScaleNormal="100" workbookViewId="0">
      <selection activeCell="F23" sqref="F23"/>
    </sheetView>
  </sheetViews>
  <sheetFormatPr defaultRowHeight="15" x14ac:dyDescent="0.25"/>
  <cols>
    <col min="2" max="2" width="19.5703125" bestFit="1" customWidth="1"/>
    <col min="3" max="3" width="15.28515625" bestFit="1" customWidth="1"/>
    <col min="4" max="4" width="12" bestFit="1" customWidth="1"/>
    <col min="5" max="5" width="20" bestFit="1" customWidth="1"/>
    <col min="6" max="6" width="30.85546875" bestFit="1" customWidth="1"/>
    <col min="7" max="7" width="31.5703125" bestFit="1" customWidth="1"/>
    <col min="8" max="8" width="34.7109375" bestFit="1" customWidth="1"/>
  </cols>
  <sheetData>
    <row r="2" spans="2:8" x14ac:dyDescent="0.25">
      <c r="B2" s="11" t="s">
        <v>24</v>
      </c>
    </row>
    <row r="3" spans="2:8" s="6" customFormat="1" ht="60" x14ac:dyDescent="0.25">
      <c r="B3" s="6" t="s">
        <v>21</v>
      </c>
      <c r="C3" s="12" t="s">
        <v>25</v>
      </c>
      <c r="D3" s="12" t="s">
        <v>42</v>
      </c>
      <c r="E3" s="12" t="s">
        <v>26</v>
      </c>
      <c r="F3" s="13" t="s">
        <v>48</v>
      </c>
      <c r="G3" s="12" t="s">
        <v>28</v>
      </c>
      <c r="H3" s="16" t="s">
        <v>23</v>
      </c>
    </row>
    <row r="4" spans="2:8" x14ac:dyDescent="0.25">
      <c r="B4" t="str">
        <f>IF($B16="","",$B16)</f>
        <v>СЗФО Разин</v>
      </c>
      <c r="C4" s="7">
        <f>SUM($C16:$E16)</f>
        <v>2.89</v>
      </c>
      <c r="D4" s="8">
        <f>IF($B4="","",VLOOKUP($B4,Динамика_МР[#All],MATCH(D$3,Динамика_МР[#Headers],0),0))</f>
        <v>0.30000000000000004</v>
      </c>
      <c r="E4" s="8">
        <f>IF($B4="","",VLOOKUP($B4,ТГ_МР[#All],MATCH(E$3,ТГ_МР[#Headers],0),0))</f>
        <v>1</v>
      </c>
      <c r="F4" s="8">
        <f>IF($B4="","",VLOOKUP($B4,Новые_клиенты_МР[#All],MATCH(F$3,Новые_клиенты_МР[#Headers],0),0))</f>
        <v>0.48000000000000009</v>
      </c>
      <c r="G4" s="7">
        <f>SUM(C4:F4)</f>
        <v>4.6700000000000008</v>
      </c>
      <c r="H4" s="8">
        <f>_xlfn.RANK.EQ(Таблица10[[#This Row],[Итоговая сумма баллов]],Таблица10[Итоговая сумма баллов])</f>
        <v>5</v>
      </c>
    </row>
    <row r="5" spans="2:8" x14ac:dyDescent="0.25">
      <c r="B5" t="str">
        <f t="shared" ref="B5:B11" si="0">IF($B17="","",$B17)</f>
        <v>СНГ Фёдоров</v>
      </c>
      <c r="C5" s="7">
        <f t="shared" ref="C5:C11" si="1">SUM($C17:$E17)</f>
        <v>3.16</v>
      </c>
      <c r="D5" s="8">
        <f>IF($B5="","",VLOOKUP($B5,Динамика_МР[#All],MATCH(D$3,Динамика_МР[#Headers],0),0))</f>
        <v>0.95000000000000007</v>
      </c>
      <c r="E5" s="8">
        <f>IF($B5="","",VLOOKUP($B5,ТГ_МР[#All],MATCH(E$3,ТГ_МР[#Headers],0),0))</f>
        <v>0.90000000000000013</v>
      </c>
      <c r="F5" s="8">
        <f>IF($B5="","",VLOOKUP($B5,Новые_клиенты_МР[#All],MATCH(F$3,Новые_клиенты_МР[#Headers],0),0))</f>
        <v>0.96000000000000008</v>
      </c>
      <c r="G5" s="7">
        <f t="shared" ref="G5:G11" si="2">SUM(C5:F5)</f>
        <v>5.9700000000000006</v>
      </c>
      <c r="H5" s="8">
        <f>_xlfn.RANK.EQ(Таблица10[[#This Row],[Итоговая сумма баллов]],Таблица10[Итоговая сумма баллов])</f>
        <v>2</v>
      </c>
    </row>
    <row r="6" spans="2:8" x14ac:dyDescent="0.25">
      <c r="B6" t="str">
        <f t="shared" si="0"/>
        <v>ПФО Овсянников</v>
      </c>
      <c r="C6" s="7">
        <f t="shared" si="1"/>
        <v>3.0500000000000003</v>
      </c>
      <c r="D6" s="8">
        <f>IF($B6="","",VLOOKUP($B6,Динамика_МР[#All],MATCH(D$3,Динамика_МР[#Headers],0),0))</f>
        <v>0.85000000000000009</v>
      </c>
      <c r="E6" s="8">
        <f>IF($B6="","",VLOOKUP($B6,ТГ_МР[#All],MATCH(E$3,ТГ_МР[#Headers],0),0))</f>
        <v>0.5</v>
      </c>
      <c r="F6" s="8">
        <f>IF($B6="","",VLOOKUP($B6,Новые_клиенты_МР[#All],MATCH(F$3,Новые_клиенты_МР[#Headers],0),0))</f>
        <v>0.70000000000000007</v>
      </c>
      <c r="G6" s="7">
        <f t="shared" si="2"/>
        <v>5.1000000000000005</v>
      </c>
      <c r="H6" s="8">
        <f>_xlfn.RANK.EQ(Таблица10[[#This Row],[Итоговая сумма баллов]],Таблица10[Итоговая сумма баллов])</f>
        <v>3</v>
      </c>
    </row>
    <row r="7" spans="2:8" x14ac:dyDescent="0.25">
      <c r="B7" t="str">
        <f t="shared" si="0"/>
        <v>ПФО Шашкина</v>
      </c>
      <c r="C7" s="7">
        <f t="shared" si="1"/>
        <v>3.1000000000000005</v>
      </c>
      <c r="D7" s="8">
        <f>IF($B7="","",VLOOKUP($B7,Динамика_МР[#All],MATCH(D$3,Динамика_МР[#Headers],0),0))</f>
        <v>0.5</v>
      </c>
      <c r="E7" s="8">
        <f>IF($B7="","",VLOOKUP($B7,ТГ_МР[#All],MATCH(E$3,ТГ_МР[#Headers],0),0))</f>
        <v>0.70000000000000007</v>
      </c>
      <c r="F7" s="8">
        <f>IF($B7="","",VLOOKUP($B7,Новые_клиенты_МР[#All],MATCH(F$3,Новые_клиенты_МР[#Headers],0),0))</f>
        <v>0.8</v>
      </c>
      <c r="G7" s="7">
        <f t="shared" si="2"/>
        <v>5.1000000000000005</v>
      </c>
      <c r="H7" s="8">
        <f>_xlfn.RANK.EQ(Таблица10[[#This Row],[Итоговая сумма баллов]],Таблица10[Итоговая сумма баллов])</f>
        <v>3</v>
      </c>
    </row>
    <row r="8" spans="2:8" x14ac:dyDescent="0.25">
      <c r="B8" t="str">
        <f t="shared" si="0"/>
        <v>ПФО Ручкин</v>
      </c>
      <c r="C8" s="7">
        <f t="shared" si="1"/>
        <v>3.1</v>
      </c>
      <c r="D8" s="8">
        <f>IF($B8="","",VLOOKUP($B8,Динамика_МР[#All],MATCH(D$3,Динамика_МР[#Headers],0),0))</f>
        <v>0.4</v>
      </c>
      <c r="E8" s="8">
        <f>IF($B8="","",VLOOKUP($B8,ТГ_МР[#All],MATCH(E$3,ТГ_МР[#Headers],0),0))</f>
        <v>0.30000000000000004</v>
      </c>
      <c r="F8" s="8">
        <f>IF($B8="","",VLOOKUP($B8,Новые_клиенты_МР[#All],MATCH(F$3,Новые_клиенты_МР[#Headers],0),0))</f>
        <v>0.54</v>
      </c>
      <c r="G8" s="7">
        <f t="shared" si="2"/>
        <v>4.34</v>
      </c>
      <c r="H8" s="8">
        <f>_xlfn.RANK.EQ(Таблица10[[#This Row],[Итоговая сумма баллов]],Таблица10[Итоговая сумма баллов])</f>
        <v>7</v>
      </c>
    </row>
    <row r="9" spans="2:8" x14ac:dyDescent="0.25">
      <c r="B9" t="str">
        <f t="shared" si="0"/>
        <v>СФО Томлоп</v>
      </c>
      <c r="C9" s="7">
        <f t="shared" si="1"/>
        <v>3.5700000000000003</v>
      </c>
      <c r="D9" s="8">
        <f>IF($B9="","",VLOOKUP($B9,Динамика_МР[#All],MATCH(D$3,Динамика_МР[#Headers],0),0))</f>
        <v>0.9</v>
      </c>
      <c r="E9" s="8">
        <f>IF($B9="","",VLOOKUP($B9,ТГ_МР[#All],MATCH(E$3,ТГ_МР[#Headers],0),0))</f>
        <v>0.8</v>
      </c>
      <c r="F9" s="8">
        <f>IF($B9="","",VLOOKUP($B9,Новые_клиенты_МР[#All],MATCH(F$3,Новые_клиенты_МР[#Headers],0),0))</f>
        <v>0.94000000000000006</v>
      </c>
      <c r="G9" s="7">
        <f t="shared" si="2"/>
        <v>6.2100000000000009</v>
      </c>
      <c r="H9" s="8">
        <f>_xlfn.RANK.EQ(Таблица10[[#This Row],[Итоговая сумма баллов]],Таблица10[Итоговая сумма баллов])</f>
        <v>1</v>
      </c>
    </row>
    <row r="10" spans="2:8" x14ac:dyDescent="0.25">
      <c r="B10" t="str">
        <f>IF($B22="","",$B22)</f>
        <v>СФО Чучкалов</v>
      </c>
      <c r="C10" s="7">
        <f t="shared" si="1"/>
        <v>2.93</v>
      </c>
      <c r="D10" s="8">
        <f>IF($B10="","",VLOOKUP($B10,Динамика_МР[#All],MATCH(D$3,Динамика_МР[#Headers],0),0))</f>
        <v>0.70000000000000007</v>
      </c>
      <c r="E10" s="8">
        <f>IF($B10="","",VLOOKUP($B10,ТГ_МР[#All],MATCH(E$3,ТГ_МР[#Headers],0),0))</f>
        <v>0.4</v>
      </c>
      <c r="F10" s="8">
        <f>IF($B10="","",VLOOKUP($B10,Новые_клиенты_МР[#All],MATCH(F$3,Новые_клиенты_МР[#Headers],0),0))</f>
        <v>0.44</v>
      </c>
      <c r="G10" s="7">
        <f t="shared" si="2"/>
        <v>4.4700000000000006</v>
      </c>
      <c r="H10" s="8">
        <f>_xlfn.RANK.EQ(Таблица10[[#This Row],[Итоговая сумма баллов]],Таблица10[Итоговая сумма баллов])</f>
        <v>6</v>
      </c>
    </row>
    <row r="11" spans="2:8" x14ac:dyDescent="0.25">
      <c r="B11" t="str">
        <f t="shared" si="0"/>
        <v>УФО Маринич</v>
      </c>
      <c r="C11" s="7">
        <f t="shared" si="1"/>
        <v>2.68</v>
      </c>
      <c r="D11" s="8">
        <f>IF($B11="","",VLOOKUP($B11,Динамика_МР[#All],MATCH(D$3,Динамика_МР[#Headers],0),0))</f>
        <v>0.60000000000000009</v>
      </c>
      <c r="E11" s="8">
        <f>IF($B11="","",VLOOKUP($B11,ТГ_МР[#All],MATCH(E$3,ТГ_МР[#Headers],0),0))</f>
        <v>0.60000000000000009</v>
      </c>
      <c r="F11" s="8">
        <f>IF($B11="","",VLOOKUP($B11,Новые_клиенты_МР[#All],MATCH(F$3,Новые_клиенты_МР[#Headers],0),0))</f>
        <v>0.34000000000000008</v>
      </c>
      <c r="G11" s="7">
        <f t="shared" si="2"/>
        <v>4.2200000000000006</v>
      </c>
      <c r="H11" s="8">
        <f>_xlfn.RANK.EQ(Таблица10[[#This Row],[Итоговая сумма баллов]],Таблица10[Итоговая сумма баллов])</f>
        <v>8</v>
      </c>
    </row>
    <row r="14" spans="2:8" x14ac:dyDescent="0.25">
      <c r="B14" s="11" t="s">
        <v>12</v>
      </c>
    </row>
    <row r="15" spans="2:8" s="6" customFormat="1" x14ac:dyDescent="0.25">
      <c r="B15" s="6" t="s">
        <v>21</v>
      </c>
      <c r="C15" s="6" t="s">
        <v>1</v>
      </c>
      <c r="D15" s="6" t="s">
        <v>3</v>
      </c>
      <c r="E15" s="6" t="s">
        <v>29</v>
      </c>
    </row>
    <row r="16" spans="2:8" x14ac:dyDescent="0.25">
      <c r="B16" s="19" t="s">
        <v>30</v>
      </c>
      <c r="C16" s="7">
        <v>0.93</v>
      </c>
      <c r="D16" s="7">
        <v>1.08</v>
      </c>
      <c r="E16" s="7">
        <v>0.88</v>
      </c>
    </row>
    <row r="17" spans="2:8" x14ac:dyDescent="0.25">
      <c r="B17" s="19" t="s">
        <v>31</v>
      </c>
      <c r="C17" s="7">
        <v>1.01</v>
      </c>
      <c r="D17" s="7">
        <v>1.05</v>
      </c>
      <c r="E17" s="7">
        <v>1.1000000000000001</v>
      </c>
    </row>
    <row r="18" spans="2:8" x14ac:dyDescent="0.25">
      <c r="B18" s="19" t="s">
        <v>32</v>
      </c>
      <c r="C18" s="7">
        <v>1.05</v>
      </c>
      <c r="D18" s="7">
        <v>1.1000000000000001</v>
      </c>
      <c r="E18" s="7">
        <v>0.9</v>
      </c>
    </row>
    <row r="19" spans="2:8" x14ac:dyDescent="0.25">
      <c r="B19" s="19" t="s">
        <v>33</v>
      </c>
      <c r="C19" s="7">
        <v>1.02</v>
      </c>
      <c r="D19" s="7">
        <v>1.05</v>
      </c>
      <c r="E19" s="7">
        <v>1.03</v>
      </c>
    </row>
    <row r="20" spans="2:8" x14ac:dyDescent="0.25">
      <c r="B20" s="19" t="s">
        <v>34</v>
      </c>
      <c r="C20" s="7">
        <v>1.07</v>
      </c>
      <c r="D20" s="7">
        <v>1.1299999999999999</v>
      </c>
      <c r="E20" s="7">
        <v>0.9</v>
      </c>
    </row>
    <row r="21" spans="2:8" x14ac:dyDescent="0.25">
      <c r="B21" s="19" t="s">
        <v>35</v>
      </c>
      <c r="C21" s="7">
        <v>1.1100000000000001</v>
      </c>
      <c r="D21" s="7">
        <v>1.03</v>
      </c>
      <c r="E21" s="7">
        <v>1.43</v>
      </c>
    </row>
    <row r="22" spans="2:8" x14ac:dyDescent="0.25">
      <c r="B22" s="19" t="s">
        <v>36</v>
      </c>
      <c r="C22" s="7">
        <v>0.98</v>
      </c>
      <c r="D22" s="7">
        <v>0.85</v>
      </c>
      <c r="E22" s="7">
        <v>1.1000000000000001</v>
      </c>
    </row>
    <row r="23" spans="2:8" x14ac:dyDescent="0.25">
      <c r="B23" s="19" t="s">
        <v>37</v>
      </c>
      <c r="C23" s="7">
        <v>1.02</v>
      </c>
      <c r="D23" s="7">
        <v>0.81</v>
      </c>
      <c r="E23" s="7">
        <v>0.85</v>
      </c>
    </row>
    <row r="26" spans="2:8" x14ac:dyDescent="0.25">
      <c r="B26" s="11" t="s">
        <v>13</v>
      </c>
    </row>
    <row r="27" spans="2:8" s="6" customFormat="1" x14ac:dyDescent="0.25">
      <c r="B27" s="6" t="s">
        <v>38</v>
      </c>
      <c r="C27" s="6" t="s">
        <v>39</v>
      </c>
      <c r="D27" s="6" t="s">
        <v>86</v>
      </c>
      <c r="E27" s="6" t="s">
        <v>40</v>
      </c>
      <c r="F27" s="6" t="s">
        <v>41</v>
      </c>
      <c r="G27" s="6" t="s">
        <v>42</v>
      </c>
      <c r="H27" s="6" t="s">
        <v>87</v>
      </c>
    </row>
    <row r="28" spans="2:8" x14ac:dyDescent="0.25">
      <c r="B28" t="s">
        <v>32</v>
      </c>
      <c r="C28" s="17">
        <v>2175.3938749999998</v>
      </c>
      <c r="D28" s="1">
        <v>3.3551950623037369E-2</v>
      </c>
      <c r="E28" s="1">
        <v>0.45000000000000007</v>
      </c>
      <c r="F28" s="1">
        <v>0.4</v>
      </c>
      <c r="G28" s="1">
        <v>0.85000000000000009</v>
      </c>
      <c r="H28" s="3">
        <v>3</v>
      </c>
    </row>
    <row r="29" spans="2:8" x14ac:dyDescent="0.25">
      <c r="B29" t="s">
        <v>34</v>
      </c>
      <c r="C29" s="17">
        <v>-1555.5958250000003</v>
      </c>
      <c r="D29" s="1">
        <v>-2.1795973986198446E-2</v>
      </c>
      <c r="E29" s="1">
        <v>0.2</v>
      </c>
      <c r="F29" s="1">
        <v>0.2</v>
      </c>
      <c r="G29" s="1">
        <v>0.4</v>
      </c>
      <c r="H29" s="3">
        <v>7</v>
      </c>
    </row>
    <row r="30" spans="2:8" x14ac:dyDescent="0.25">
      <c r="B30" t="s">
        <v>33</v>
      </c>
      <c r="C30" s="17">
        <v>-814.92145000000073</v>
      </c>
      <c r="D30" s="1">
        <v>-1.40004610774748E-2</v>
      </c>
      <c r="E30" s="1">
        <v>0.25</v>
      </c>
      <c r="F30" s="1">
        <v>0.25</v>
      </c>
      <c r="G30" s="1">
        <v>0.5</v>
      </c>
      <c r="H30" s="3">
        <v>6</v>
      </c>
    </row>
    <row r="31" spans="2:8" x14ac:dyDescent="0.25">
      <c r="B31" t="s">
        <v>30</v>
      </c>
      <c r="C31" s="17">
        <v>-6342.0707624999995</v>
      </c>
      <c r="D31" s="1">
        <v>-5.5806126777470565E-2</v>
      </c>
      <c r="E31" s="1">
        <v>0.15000000000000002</v>
      </c>
      <c r="F31" s="1">
        <v>0.15000000000000002</v>
      </c>
      <c r="G31" s="1">
        <v>0.30000000000000004</v>
      </c>
      <c r="H31" s="3">
        <v>8</v>
      </c>
    </row>
    <row r="32" spans="2:8" x14ac:dyDescent="0.25">
      <c r="B32" t="s">
        <v>31</v>
      </c>
      <c r="C32" s="17">
        <v>2799.9791875000001</v>
      </c>
      <c r="D32" s="1">
        <v>3.7525197213875053E-2</v>
      </c>
      <c r="E32" s="1">
        <v>0.5</v>
      </c>
      <c r="F32" s="1">
        <v>0.45000000000000007</v>
      </c>
      <c r="G32" s="1">
        <v>0.95000000000000007</v>
      </c>
      <c r="H32" s="3">
        <v>1</v>
      </c>
    </row>
    <row r="33" spans="2:8" x14ac:dyDescent="0.25">
      <c r="B33" t="s">
        <v>35</v>
      </c>
      <c r="C33" s="17">
        <v>1435.0596000000003</v>
      </c>
      <c r="D33" s="1">
        <v>4.9888293603490848E-2</v>
      </c>
      <c r="E33" s="1">
        <v>0.4</v>
      </c>
      <c r="F33" s="1">
        <v>0.5</v>
      </c>
      <c r="G33" s="1">
        <v>0.9</v>
      </c>
      <c r="H33" s="3">
        <v>2</v>
      </c>
    </row>
    <row r="34" spans="2:8" x14ac:dyDescent="0.25">
      <c r="B34" t="s">
        <v>36</v>
      </c>
      <c r="C34" s="17">
        <v>615.34285</v>
      </c>
      <c r="D34" s="1">
        <v>1.5544969239447357E-2</v>
      </c>
      <c r="E34" s="1">
        <v>0.35000000000000003</v>
      </c>
      <c r="F34" s="1">
        <v>0.35000000000000003</v>
      </c>
      <c r="G34" s="1">
        <v>0.70000000000000007</v>
      </c>
      <c r="H34" s="3">
        <v>4</v>
      </c>
    </row>
    <row r="35" spans="2:8" x14ac:dyDescent="0.25">
      <c r="B35" t="s">
        <v>37</v>
      </c>
      <c r="C35" s="17">
        <v>-25.792675000000145</v>
      </c>
      <c r="D35" s="1">
        <v>-9.8980118256521967E-4</v>
      </c>
      <c r="E35" s="1">
        <v>0.30000000000000004</v>
      </c>
      <c r="F35" s="1">
        <v>0.30000000000000004</v>
      </c>
      <c r="G35" s="1">
        <v>0.60000000000000009</v>
      </c>
      <c r="H35" s="3">
        <v>5</v>
      </c>
    </row>
    <row r="38" spans="2:8" x14ac:dyDescent="0.25">
      <c r="B38" s="11" t="s">
        <v>29</v>
      </c>
    </row>
    <row r="39" spans="2:8" s="6" customFormat="1" x14ac:dyDescent="0.25">
      <c r="B39" s="6" t="s">
        <v>43</v>
      </c>
      <c r="C39" s="6" t="s">
        <v>44</v>
      </c>
      <c r="D39" s="6" t="s">
        <v>45</v>
      </c>
      <c r="E39" s="6" t="s">
        <v>46</v>
      </c>
      <c r="F39" s="6" t="s">
        <v>47</v>
      </c>
      <c r="G39" s="6" t="s">
        <v>48</v>
      </c>
      <c r="H39" s="6" t="s">
        <v>49</v>
      </c>
    </row>
    <row r="40" spans="2:8" x14ac:dyDescent="0.25">
      <c r="B40" s="19" t="s">
        <v>30</v>
      </c>
      <c r="C40" s="20">
        <v>5</v>
      </c>
      <c r="D40" s="18">
        <v>2014453.49</v>
      </c>
      <c r="E40" s="7">
        <v>0.12000000000000002</v>
      </c>
      <c r="F40" s="7">
        <v>0.36000000000000004</v>
      </c>
      <c r="G40" s="7">
        <v>0.48000000000000009</v>
      </c>
      <c r="H40" s="8">
        <v>6</v>
      </c>
    </row>
    <row r="41" spans="2:8" x14ac:dyDescent="0.25">
      <c r="B41" s="19" t="s">
        <v>31</v>
      </c>
      <c r="C41" s="20">
        <v>21</v>
      </c>
      <c r="D41" s="18">
        <v>7010495.9199999999</v>
      </c>
      <c r="E41" s="7">
        <v>0.3600000000000001</v>
      </c>
      <c r="F41" s="7">
        <v>0.6</v>
      </c>
      <c r="G41" s="7">
        <v>0.96000000000000008</v>
      </c>
      <c r="H41" s="8">
        <v>1</v>
      </c>
    </row>
    <row r="42" spans="2:8" x14ac:dyDescent="0.25">
      <c r="B42" s="19" t="s">
        <v>32</v>
      </c>
      <c r="C42" s="20">
        <v>12</v>
      </c>
      <c r="D42" s="18">
        <v>2243332.46</v>
      </c>
      <c r="E42" s="7">
        <v>0.28000000000000003</v>
      </c>
      <c r="F42" s="7">
        <v>0.42000000000000004</v>
      </c>
      <c r="G42" s="7">
        <v>0.70000000000000007</v>
      </c>
      <c r="H42" s="8">
        <v>4</v>
      </c>
    </row>
    <row r="43" spans="2:8" x14ac:dyDescent="0.25">
      <c r="B43" s="19" t="s">
        <v>33</v>
      </c>
      <c r="C43" s="20">
        <v>14</v>
      </c>
      <c r="D43" s="18">
        <v>3050836.22</v>
      </c>
      <c r="E43" s="7">
        <v>0.32000000000000006</v>
      </c>
      <c r="F43" s="7">
        <v>0.48</v>
      </c>
      <c r="G43" s="7">
        <v>0.8</v>
      </c>
      <c r="H43" s="8">
        <v>3</v>
      </c>
    </row>
    <row r="44" spans="2:8" x14ac:dyDescent="0.25">
      <c r="B44" s="19" t="s">
        <v>34</v>
      </c>
      <c r="C44" s="20">
        <v>11</v>
      </c>
      <c r="D44" s="18">
        <v>1709193.31</v>
      </c>
      <c r="E44" s="7">
        <v>0.24000000000000005</v>
      </c>
      <c r="F44" s="7">
        <v>0.3</v>
      </c>
      <c r="G44" s="7">
        <v>0.54</v>
      </c>
      <c r="H44" s="8">
        <v>5</v>
      </c>
    </row>
    <row r="45" spans="2:8" x14ac:dyDescent="0.25">
      <c r="B45" s="19" t="s">
        <v>35</v>
      </c>
      <c r="C45" s="20">
        <v>26</v>
      </c>
      <c r="D45" s="18">
        <v>5754193.9699999997</v>
      </c>
      <c r="E45" s="7">
        <v>0.4</v>
      </c>
      <c r="F45" s="7">
        <v>0.54</v>
      </c>
      <c r="G45" s="7">
        <v>0.94000000000000006</v>
      </c>
      <c r="H45" s="8">
        <v>2</v>
      </c>
    </row>
    <row r="46" spans="2:8" x14ac:dyDescent="0.25">
      <c r="B46" s="19" t="s">
        <v>36</v>
      </c>
      <c r="C46" s="20">
        <v>8</v>
      </c>
      <c r="D46" s="18">
        <v>1685852.3</v>
      </c>
      <c r="E46" s="7">
        <v>0.2</v>
      </c>
      <c r="F46" s="7">
        <v>0.24</v>
      </c>
      <c r="G46" s="7">
        <v>0.44</v>
      </c>
      <c r="H46" s="8">
        <v>7</v>
      </c>
    </row>
    <row r="47" spans="2:8" x14ac:dyDescent="0.25">
      <c r="B47" s="19" t="s">
        <v>37</v>
      </c>
      <c r="C47" s="20">
        <v>6</v>
      </c>
      <c r="D47" s="18">
        <v>1583568.21</v>
      </c>
      <c r="E47" s="7">
        <v>0.16000000000000003</v>
      </c>
      <c r="F47" s="7">
        <v>0.18000000000000002</v>
      </c>
      <c r="G47" s="7">
        <v>0.34000000000000008</v>
      </c>
      <c r="H47" s="8">
        <v>8</v>
      </c>
    </row>
    <row r="50" spans="2:5" x14ac:dyDescent="0.25">
      <c r="B50" s="11" t="s">
        <v>50</v>
      </c>
    </row>
    <row r="51" spans="2:5" s="6" customFormat="1" x14ac:dyDescent="0.25">
      <c r="B51" s="6" t="s">
        <v>21</v>
      </c>
      <c r="C51" s="6" t="s">
        <v>22</v>
      </c>
      <c r="D51" s="6" t="s">
        <v>26</v>
      </c>
      <c r="E51" s="6" t="s">
        <v>27</v>
      </c>
    </row>
    <row r="52" spans="2:5" x14ac:dyDescent="0.25">
      <c r="B52" s="19" t="s">
        <v>30</v>
      </c>
      <c r="C52" s="14">
        <v>3.4456666666666663E-2</v>
      </c>
      <c r="D52" s="10">
        <v>1</v>
      </c>
      <c r="E52" s="8">
        <v>1</v>
      </c>
    </row>
    <row r="53" spans="2:5" x14ac:dyDescent="0.25">
      <c r="B53" s="19" t="s">
        <v>31</v>
      </c>
      <c r="C53" s="14">
        <v>3.0958333333333334E-2</v>
      </c>
      <c r="D53" s="10">
        <v>0.90000000000000013</v>
      </c>
      <c r="E53" s="8">
        <v>2</v>
      </c>
    </row>
    <row r="54" spans="2:5" x14ac:dyDescent="0.25">
      <c r="B54" s="19" t="s">
        <v>32</v>
      </c>
      <c r="C54" s="14">
        <v>2.2973809523809525E-2</v>
      </c>
      <c r="D54" s="10">
        <v>0.5</v>
      </c>
      <c r="E54" s="8">
        <v>6</v>
      </c>
    </row>
    <row r="55" spans="2:5" x14ac:dyDescent="0.25">
      <c r="B55" s="19" t="s">
        <v>33</v>
      </c>
      <c r="C55" s="14">
        <v>2.5003921568627453E-2</v>
      </c>
      <c r="D55" s="10">
        <v>0.70000000000000007</v>
      </c>
      <c r="E55" s="8">
        <v>4</v>
      </c>
    </row>
    <row r="56" spans="2:5" x14ac:dyDescent="0.25">
      <c r="B56" s="19" t="s">
        <v>34</v>
      </c>
      <c r="C56" s="14">
        <v>1.9221276595744682E-2</v>
      </c>
      <c r="D56" s="10">
        <v>0.30000000000000004</v>
      </c>
      <c r="E56" s="8">
        <v>8</v>
      </c>
    </row>
    <row r="57" spans="2:5" x14ac:dyDescent="0.25">
      <c r="B57" s="19" t="s">
        <v>35</v>
      </c>
      <c r="C57" s="14">
        <v>2.9658620689655173E-2</v>
      </c>
      <c r="D57" s="10">
        <v>0.8</v>
      </c>
      <c r="E57" s="8">
        <v>3</v>
      </c>
    </row>
    <row r="58" spans="2:5" x14ac:dyDescent="0.25">
      <c r="B58" s="19" t="s">
        <v>36</v>
      </c>
      <c r="C58" s="14">
        <v>2.199032258064516E-2</v>
      </c>
      <c r="D58" s="10">
        <v>0.4</v>
      </c>
      <c r="E58" s="8">
        <v>7</v>
      </c>
    </row>
    <row r="59" spans="2:5" x14ac:dyDescent="0.25">
      <c r="B59" s="19" t="s">
        <v>37</v>
      </c>
      <c r="C59" s="14">
        <v>2.309642857142857E-2</v>
      </c>
      <c r="D59" s="10">
        <v>0.60000000000000009</v>
      </c>
      <c r="E59" s="8">
        <v>5</v>
      </c>
    </row>
  </sheetData>
  <conditionalFormatting sqref="H4:H11">
    <cfRule type="colorScale" priority="2">
      <colorScale>
        <cfvo type="min"/>
        <cfvo type="percentile" val="50"/>
        <cfvo type="max"/>
        <color rgb="FF63BE7B"/>
        <color rgb="FFFCFCFF"/>
        <color rgb="FFF8696B"/>
      </colorScale>
    </cfRule>
  </conditionalFormatting>
  <conditionalFormatting sqref="G4:G11">
    <cfRule type="colorScale" priority="1">
      <colorScale>
        <cfvo type="min"/>
        <cfvo type="percentile" val="50"/>
        <cfvo type="max"/>
        <color rgb="FFF8696B"/>
        <color rgb="FFFCFCFF"/>
        <color rgb="FF63BE7B"/>
      </colorScale>
    </cfRule>
  </conditionalFormatting>
  <pageMargins left="0.7" right="0.7" top="0.75" bottom="0.75" header="0.3" footer="0.3"/>
  <pageSetup paperSize="9" orientation="portrait" r:id="rId1"/>
  <tableParts count="5">
    <tablePart r:id="rId2"/>
    <tablePart r:id="rId3"/>
    <tablePart r:id="rId4"/>
    <tablePart r:id="rId5"/>
    <tablePart r:id="rId6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EFA297B-A9BC-4433-8CDF-7DEC520F4C54}">
  <sheetPr codeName="Лист3"/>
  <dimension ref="B2:I17"/>
  <sheetViews>
    <sheetView tabSelected="1" workbookViewId="0">
      <selection activeCell="K26" sqref="K26"/>
    </sheetView>
  </sheetViews>
  <sheetFormatPr defaultRowHeight="15" x14ac:dyDescent="0.25"/>
  <cols>
    <col min="2" max="2" width="18.28515625" bestFit="1" customWidth="1"/>
    <col min="3" max="3" width="15.5703125" bestFit="1" customWidth="1"/>
    <col min="4" max="4" width="15.28515625" bestFit="1" customWidth="1"/>
    <col min="5" max="5" width="8" bestFit="1" customWidth="1"/>
    <col min="6" max="6" width="12" bestFit="1" customWidth="1"/>
    <col min="7" max="7" width="15.7109375" bestFit="1" customWidth="1"/>
    <col min="8" max="8" width="18.7109375" bestFit="1" customWidth="1"/>
    <col min="9" max="9" width="11.28515625" bestFit="1" customWidth="1"/>
  </cols>
  <sheetData>
    <row r="2" spans="2:9" s="6" customFormat="1" x14ac:dyDescent="0.25">
      <c r="B2" s="6" t="s">
        <v>51</v>
      </c>
      <c r="C2" s="6" t="s">
        <v>52</v>
      </c>
      <c r="D2" s="6" t="s">
        <v>1</v>
      </c>
      <c r="E2" s="6" t="s">
        <v>2</v>
      </c>
      <c r="F2" s="6" t="s">
        <v>3</v>
      </c>
      <c r="G2" s="6" t="s">
        <v>53</v>
      </c>
      <c r="H2" s="6" t="s">
        <v>54</v>
      </c>
      <c r="I2" s="6" t="s">
        <v>55</v>
      </c>
    </row>
    <row r="3" spans="2:9" x14ac:dyDescent="0.25">
      <c r="B3" t="s">
        <v>56</v>
      </c>
      <c r="C3" t="s">
        <v>57</v>
      </c>
      <c r="D3" s="7">
        <v>0.82780026165116571</v>
      </c>
      <c r="E3" s="7">
        <v>1.2</v>
      </c>
      <c r="F3" s="7">
        <v>1.06</v>
      </c>
      <c r="G3" s="7">
        <v>0</v>
      </c>
      <c r="H3" s="7">
        <v>3.0878002616511657</v>
      </c>
      <c r="I3" s="15">
        <v>12</v>
      </c>
    </row>
    <row r="4" spans="2:9" x14ac:dyDescent="0.25">
      <c r="B4" t="s">
        <v>58</v>
      </c>
      <c r="C4" t="s">
        <v>59</v>
      </c>
      <c r="D4" s="7">
        <v>1.00552589096006</v>
      </c>
      <c r="E4" s="7">
        <v>1.2</v>
      </c>
      <c r="F4" s="7">
        <v>1.4</v>
      </c>
      <c r="G4" s="7">
        <v>0</v>
      </c>
      <c r="H4" s="7">
        <v>3.60552589096006</v>
      </c>
      <c r="I4" s="15">
        <v>3</v>
      </c>
    </row>
    <row r="5" spans="2:9" x14ac:dyDescent="0.25">
      <c r="B5" t="s">
        <v>60</v>
      </c>
      <c r="C5" t="s">
        <v>61</v>
      </c>
      <c r="D5" s="7">
        <v>1.0674999999999999</v>
      </c>
      <c r="E5" s="7">
        <v>1.1299999999999999</v>
      </c>
      <c r="F5" s="7">
        <v>0.95</v>
      </c>
      <c r="G5" s="7">
        <v>0</v>
      </c>
      <c r="H5" s="7">
        <v>3.1475</v>
      </c>
      <c r="I5" s="15">
        <v>10</v>
      </c>
    </row>
    <row r="6" spans="2:9" x14ac:dyDescent="0.25">
      <c r="B6" t="s">
        <v>62</v>
      </c>
      <c r="C6" t="s">
        <v>63</v>
      </c>
      <c r="D6" s="7">
        <v>0.91050035039721333</v>
      </c>
      <c r="E6" s="7">
        <v>1.1000000000000001</v>
      </c>
      <c r="F6" s="7">
        <v>0.38</v>
      </c>
      <c r="G6" s="7">
        <v>0</v>
      </c>
      <c r="H6" s="7">
        <v>2.3905003503972133</v>
      </c>
      <c r="I6" s="15">
        <v>14</v>
      </c>
    </row>
    <row r="7" spans="2:9" x14ac:dyDescent="0.25">
      <c r="B7" t="s">
        <v>64</v>
      </c>
      <c r="C7" t="s">
        <v>65</v>
      </c>
      <c r="D7" s="7">
        <v>1.2351298378906252</v>
      </c>
      <c r="E7" s="7">
        <v>0.79</v>
      </c>
      <c r="F7" s="7">
        <v>1.4</v>
      </c>
      <c r="G7" s="7">
        <v>0</v>
      </c>
      <c r="H7" s="7">
        <v>3.425129837890625</v>
      </c>
      <c r="I7" s="15">
        <v>6</v>
      </c>
    </row>
    <row r="8" spans="2:9" x14ac:dyDescent="0.25">
      <c r="B8" t="s">
        <v>66</v>
      </c>
      <c r="C8" t="s">
        <v>67</v>
      </c>
      <c r="D8" s="7">
        <v>1.1687360245192309</v>
      </c>
      <c r="E8" s="7">
        <v>1.18</v>
      </c>
      <c r="F8" s="7">
        <v>1.4</v>
      </c>
      <c r="G8" s="7">
        <v>0</v>
      </c>
      <c r="H8" s="7">
        <v>3.7487360245192307</v>
      </c>
      <c r="I8" s="15">
        <v>1</v>
      </c>
    </row>
    <row r="9" spans="2:9" x14ac:dyDescent="0.25">
      <c r="B9" t="s">
        <v>68</v>
      </c>
      <c r="C9" t="s">
        <v>69</v>
      </c>
      <c r="D9" s="7">
        <v>0.97846402647058817</v>
      </c>
      <c r="E9" s="7">
        <v>0.75</v>
      </c>
      <c r="F9" s="7">
        <v>1.4</v>
      </c>
      <c r="G9" s="7">
        <v>0</v>
      </c>
      <c r="H9" s="7">
        <v>3.1284640264705881</v>
      </c>
      <c r="I9" s="15">
        <v>11</v>
      </c>
    </row>
    <row r="10" spans="2:9" x14ac:dyDescent="0.25">
      <c r="B10" t="s">
        <v>70</v>
      </c>
      <c r="C10" t="s">
        <v>71</v>
      </c>
      <c r="D10" s="7">
        <v>1.0168908488980914</v>
      </c>
      <c r="E10" s="7">
        <v>1.01</v>
      </c>
      <c r="F10" s="7">
        <v>1.23</v>
      </c>
      <c r="G10" s="7">
        <v>0</v>
      </c>
      <c r="H10" s="7">
        <v>3.2568908488980912</v>
      </c>
      <c r="I10" s="15">
        <v>9</v>
      </c>
    </row>
    <row r="11" spans="2:9" x14ac:dyDescent="0.25">
      <c r="B11" t="s">
        <v>72</v>
      </c>
      <c r="C11" t="s">
        <v>73</v>
      </c>
      <c r="D11" s="7">
        <v>1.1467802613711773</v>
      </c>
      <c r="E11" s="7">
        <v>1.18</v>
      </c>
      <c r="F11" s="7">
        <v>0.6</v>
      </c>
      <c r="G11" s="7">
        <v>0</v>
      </c>
      <c r="H11" s="7">
        <v>2.9267802613711775</v>
      </c>
      <c r="I11" s="15">
        <v>13</v>
      </c>
    </row>
    <row r="12" spans="2:9" x14ac:dyDescent="0.25">
      <c r="B12" t="s">
        <v>74</v>
      </c>
      <c r="C12" t="s">
        <v>75</v>
      </c>
      <c r="D12" s="7">
        <v>1.2194485730324933</v>
      </c>
      <c r="E12" s="7">
        <v>1.2</v>
      </c>
      <c r="F12" s="7">
        <v>1.3</v>
      </c>
      <c r="G12" s="7">
        <v>0</v>
      </c>
      <c r="H12" s="7">
        <v>3.7194485730324933</v>
      </c>
      <c r="I12" s="15">
        <v>2</v>
      </c>
    </row>
    <row r="13" spans="2:9" x14ac:dyDescent="0.25">
      <c r="B13" t="s">
        <v>76</v>
      </c>
      <c r="C13" t="s">
        <v>77</v>
      </c>
      <c r="D13" s="7">
        <v>1.0673855282221885</v>
      </c>
      <c r="E13" s="7">
        <v>1.2</v>
      </c>
      <c r="F13" s="7">
        <v>1.18</v>
      </c>
      <c r="G13" s="7">
        <v>0</v>
      </c>
      <c r="H13" s="7">
        <v>3.4473855282221884</v>
      </c>
      <c r="I13" s="15">
        <v>4</v>
      </c>
    </row>
    <row r="14" spans="2:9" x14ac:dyDescent="0.25">
      <c r="B14" t="s">
        <v>78</v>
      </c>
      <c r="C14" t="s">
        <v>79</v>
      </c>
      <c r="D14" s="7">
        <v>0.97501044335262566</v>
      </c>
      <c r="E14" s="7">
        <v>1.1399999999999999</v>
      </c>
      <c r="F14" s="7">
        <v>1.18</v>
      </c>
      <c r="G14" s="7">
        <v>0</v>
      </c>
      <c r="H14" s="7">
        <v>3.2950104433526253</v>
      </c>
      <c r="I14" s="15">
        <v>8</v>
      </c>
    </row>
    <row r="15" spans="2:9" x14ac:dyDescent="0.25">
      <c r="B15" t="s">
        <v>80</v>
      </c>
      <c r="C15" t="s">
        <v>81</v>
      </c>
      <c r="D15" s="7">
        <v>0.91314420988032008</v>
      </c>
      <c r="E15" s="7">
        <v>0.67</v>
      </c>
      <c r="F15" s="7">
        <v>0.56999999999999995</v>
      </c>
      <c r="G15" s="7">
        <v>0</v>
      </c>
      <c r="H15" s="7">
        <v>2.15314420988032</v>
      </c>
      <c r="I15" s="15">
        <v>15</v>
      </c>
    </row>
    <row r="16" spans="2:9" x14ac:dyDescent="0.25">
      <c r="B16" t="s">
        <v>82</v>
      </c>
      <c r="C16" t="s">
        <v>83</v>
      </c>
      <c r="D16" s="7">
        <v>1.1982407129290471</v>
      </c>
      <c r="E16" s="7">
        <v>1.19</v>
      </c>
      <c r="F16" s="7">
        <v>1.05</v>
      </c>
      <c r="G16" s="7">
        <v>0</v>
      </c>
      <c r="H16" s="7">
        <v>3.4382407129290469</v>
      </c>
      <c r="I16" s="15">
        <v>5</v>
      </c>
    </row>
    <row r="17" spans="2:9" x14ac:dyDescent="0.25">
      <c r="B17" t="s">
        <v>84</v>
      </c>
      <c r="C17" t="s">
        <v>85</v>
      </c>
      <c r="D17" s="7">
        <v>1.1478862250112682</v>
      </c>
      <c r="E17" s="7">
        <v>1.18</v>
      </c>
      <c r="F17" s="7">
        <v>1.04</v>
      </c>
      <c r="G17" s="7">
        <v>0</v>
      </c>
      <c r="H17" s="7">
        <v>3.3678862250112682</v>
      </c>
      <c r="I17" s="15">
        <v>7</v>
      </c>
    </row>
  </sheetData>
  <conditionalFormatting sqref="I3:I17">
    <cfRule type="colorScale" priority="1">
      <colorScale>
        <cfvo type="min"/>
        <cfvo type="percentile" val="50"/>
        <cfvo type="max"/>
        <color rgb="FF63BE7B"/>
        <color rgb="FFFCFCFF"/>
        <color rgb="FFF8696B"/>
      </colorScale>
    </cfRule>
  </conditionalFormatting>
  <pageMargins left="0.7" right="0.7" top="0.75" bottom="0.75" header="0.3" footer="0.3"/>
  <tableParts count="1">
    <tablePart r:id="rId1"/>
  </tableParts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s q m i d = " 9 8 3 6 5 3 c d - b d c d - 4 2 4 c - 9 b e e - 1 8 e 1 3 0 5 7 c 0 4 f "   x m l n s = " h t t p : / / s c h e m a s . m i c r o s o f t . c o m / D a t a M a s h u p " > A A A A A L I G A A B Q S w M E F A A C A A g A C H Q 2 V / S p Z 3 W j A A A A 9 Q A A A B I A H A B D b 2 5 m a W c v U G F j a 2 F n Z S 5 4 b W w g o h g A K K A U A A A A A A A A A A A A A A A A A A A A A A A A A A A A h Y 9 N D o I w G E S v Q r q n R Y w G y U d Z u J X E a D R u m 1 K h E Y r p j + V u L j y S V x C j q D u X M + 8 t Z u 7 X G + R 9 2 w Q X o Y 3 s V I Y m O E K B U L w r p a o y 5 O w x T F B O Y c 3 4 i V U i G G R l 0 t 6 U G a q t P a e E e O + x n + J O V y S O o g k 5 F K s t r 0 X L 0 E e W / + V Q K m O Z 4 g J R 2 L / G 0 B g v E j y b D 5 O A j B 0 U U n 1 5 P L A n / S l h 6 R r r t K D a h Z s d k D E C e V + g D 1 B L A w Q U A A I A C A A I d D Z X D 8 r p q 6 Q A A A D p A A A A E w A c A F t D b 2 5 0 Z W 5 0 X 1 R 5 c G V z X S 5 4 b W w g o h g A K K A U A A A A A A A A A A A A A A A A A A A A A A A A A A A A b Y 5 L D s I w D E S v E n m f u r B A C D V l A d y A C 0 T B / Y j m o 8 Z F 4 W w s O B J X I G 1 3 i K V n 5 n n m 8 3 p X x 2 Q H 8 a A x 9 t 4 p 2 B Q l C H L G 3 3 r X K p i 4 k X s 4 1 t X 1 G S i K H H V R Q c c c D o j R d G R 1 L H w g l 5 3 G j 1 Z z P s c W g z Z 3 3 R J u y 3 K H x j s m x 5 L n H 1 B X Z 2 r 0 N L C 4 p C y v t R k H c V p z c 5 U C p s S 4 y P i X s D 9 5 H c L Q G 8 3 Z x C R t l H Y h c R l e f w F Q S w M E F A A C A A g A C H Q 2 V 5 C a S w G t A w A A 0 B Q A A B M A H A B G b 3 J t d W x h c y 9 T Z W N 0 a W 9 u M S 5 t I K I Y A C i g F A A A A A A A A A A A A A A A A A A A A A A A A A A A A M 1 X S 0 8 a U R T e k / g f b q Y b S N C U t m n S h 9 3 Y m h A 3 x p p 0 A Y Q g T i t x m G k G b G s I C d r G L m g i j T Y x R s V H u u p m q l I R E P / C u f + o 3 7 0 j 5 V G E Q V F 0 Q h h m z j n f e d 3 z H R N q N B k z d P b a / v Y 9 G 3 I N u R J z E V O d Z b R H 5 1 T k S 1 S l U p h / I Y t O q Y w f h 2 G e 4 Z + p J G 7 x O Y b M M h X w q s h G m a Y m h 1 w M f 7 T B l / C 8 y r / S G R W p h H f j h j a r m i P j M U 1 N u B X / 0 6 D v i Z t y e G 0 J Z Q h D j C x P k D Y A / Z N 2 a J 2 2 6 R f 9 Y L j J 4 V b + C N K a B L X B T x n P A P t U K p / R U Z B 2 2 7 n G v 9 l y R 5 C q C k D F M + S K 6 e 0 9 b c z B x K T / q t H 2 n r 7 U / X R g z N C T q p 4 M e W 2 7 9 x Q k o w J D V S g h R k Q h 1 C y g I A q + y m B H A B 6 R x V 5 9 i q q a A m R 5 M / L G M O d n D G P e 3 e q b 5 8 I 2 H J Q O h D s F G Z 6 O z G g q j P b u S S r g T 6 r x U c U R j u K d i O m z o 4 q E U 0 L p w M t I M h J q K J J z Z 5 t 6 e F 3 2 h Q X P Z X P d Y j F 9 g y m m 4 4 j 7 W V n H o I 7 L 3 G M Y T T X f p 7 V b r P O D A d V Z R C m y J A d b S c p m + l r T d g D t 6 1 e P e 4 8 v S 6 g S M s 2 X G J 3 j V x G O F I A m P m c 8 S x W G x B b F U L 4 Q r o j 4 p c W R 1 6 o G J p o y P i b c T i L 1 M j U S n W M B W p P l O c d l M U E O I n n y g R V i z 1 8 w f U H T W E S f 7 S 6 p K J 7 G K p 6 0 + A 6 + E U x z X v d 4 2 o z o i b e G G R 8 z t I W 4 P r 3 4 H u R 2 9 U x 4 U y k F s V b x c B W c N Y z X R Q b m 2 1 K 8 b F I 1 o 2 i z y D u g A i b t Z Z D 9 L t m z z L M t T C j C Q + K g l o Q s M h C f U U 1 b Z Y s K d n M x O m z V K t S 0 / H r y 8 S M b J 9 1 A l p 2 z 4 m x 9 g A O 7 d 2 F V 2 L o I 4 p j + I C M Z p J B 2 A X A C c Q n B V 3 t Z E x x E 1 T k l g 6 R / g d 9 v q h c 2 e 6 L 1 u h M d K f z 6 i R 4 U N R + 3 i a S v I 7 s d Q L e R f Q A t c a p q h 7 n A 7 D D w 6 D d f 4 d n 6 q J t S 4 8 Y H 1 Z 5 z j f P 5 8 r C 8 K T k I b W M 4 Y y s + p W W Y d E V v a o V t k R I h F Q Y Q B o F Q w + j M O u m J b k 0 x K B 7 f p k 0 q 9 7 8 V 6 m Y H w t m t U d W Z G j P 2 g P K 4 c u J o 7 0 B l X z 7 I / c f U n S X v B F P v Y X W o 4 L L A m G M L p q n q 0 c U G c t 6 0 m 1 S 0 a D O l t l C 3 X C z L w y J 5 r L G z R d n b M X i D J o 6 D 2 G j Q X y V B + d s j T v T / u c 1 w L K U p I Y m U Q p / V v L a P l q L 0 v k J c a u f 6 S 4 X c B a 9 / 2 B 8 O c m n v 9 1 G v G X X + z 1 W z G 4 6 3 t v w d 3 d r y I m t 8 R f b k U m 3 9 7 X F 3 6 x Z b l 8 w M e H n L 3 8 D y l r / x z a H Z + X 4 s C 3 8 B U E s B A i 0 A F A A C A A g A C H Q 2 V / S p Z 3 W j A A A A 9 Q A A A B I A A A A A A A A A A A A A A A A A A A A A A E N v b m Z p Z y 9 Q Y W N r Y W d l L n h t b F B L A Q I t A B Q A A g A I A A h 0 N l c P y u m r p A A A A O k A A A A T A A A A A A A A A A A A A A A A A O 8 A A A B b Q 2 9 u d G V u d F 9 U e X B l c 1 0 u e G 1 s U E s B A i 0 A F A A C A A g A C H Q 2 V 5 C a S w G t A w A A 0 B Q A A B M A A A A A A A A A A A A A A A A A 4 A E A A E Z v c m 1 1 b G F z L 1 N l Y 3 R p b 2 4 x L m 1 Q S w U G A A A A A A M A A w D C A A A A 2 g U A A A A A E A E A A O + 7 v z w / e G 1 s I H Z l c n N p b 2 4 9 I j E u M C I g Z W 5 j b 2 R p b m c 9 I n V 0 Z i 0 4 I j 8 +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L 6 w A A A A A A A A N r A A A 7 7 u / P D 9 4 b W w g d m V y c 2 l v b j 0 i M S 4 w I i B l b m N v Z G l u Z z 0 i d X R m L T g i P z 4 8 T G 9 j Y W x Q Y W N r Y W d l T W V 0 Y W R h d G F G a W x l I H h t b G 5 z O n h z Z D 0 i a H R 0 c D o v L 3 d 3 d y 5 3 M y 5 v c m c v M j A w M S 9 Y T U x T Y 2 h l b W E i I H h t b G 5 z O n h z a T 0 i a H R 0 c D o v L 3 d 3 d y 5 3 M y 5 v c m c v M j A w M S 9 Y T U x T Y 2 h l b W E t a W 5 z d G F u Y 2 U i P j x J d G V t c z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J l b G F 0 a W 9 u c 2 h p c H M i I F Z h b H V l P S J z Q U F B Q U F B P T 0 i I C 8 + P E V u d H J 5 I F R 5 c G U 9 I l F 1 Z X J 5 R 3 J v d X B z I i B W Y W x 1 Z T 0 i c 0 F 3 Q U F B Q U F B Q U F E a 2 x m b U M 1 W V J z U 0 k 5 b E l X W W g 0 d W N h S 2 R D Z z B Z U F F 1 d E M r M E x M U X Z 0 Q z A w T G p S Z 3 R D M T B M d l F 1 R i 9 S Z 0 5 D M T B M U F F 1 T k M r M E w z U X Z 0 Q 3 l B Q U F B Q U F B Q U F B Q U F B R 2 c 4 V W d X S V N v R k t p M n l K L 2 N y Q T k 0 a 2 o w S n p R d G R D O T B M W F F 0 T k M y M E x Y U m d O R 0 x Y O U d B M E x E U X Q 5 Q 3 k w T G p S Z 3 R D N D B Z O E F B Q U V B Q U F B Q U F B Q U E w R 2 9 t a 3 l U U T N V e W R B S 3 M 5 S W o 0 c 3 Z T b l F u T k M x M E w z U X R k Q z A w T G J R d G R H Q T B Z d G Y w T C 9 S Z 0 5 D K z B Z Y l F 0 Z E d C M F l I U X V O Q z k w T F B R c 0 F B Q U F n Q U F B Q T 0 9 I i A v P j w v U 3 R h Y m x l R W 5 0 c m l l c z 4 8 L 0 l 0 Z W 0 + P E l 0 Z W 0 + P E l 0 Z W 1 M b 2 N h d G l v b j 4 8 S X R l b V R 5 c G U + R m 9 y b X V s Y T w v S X R l b V R 5 c G U + P E l 0 Z W 1 Q Y X R o P l N l Y 3 R p b 2 4 x L y V E M C V B M S V E M C V C R i V E M C V C O C V E M S U 4 M S V E M C V C R S V E M C V C Q V 8 l R D E l O D Q l R D A l Q j A l R D A l Q j k l R D A l Q k I l R D A l Q k U l R D A l Q j J f J U Q x J T g w J U Q x J T g z J U Q w J U J B J U Q w J U J F J U Q w J U I y J U Q w J U J F J U Q w J U I 0 J U Q w J U I 4 J U Q x J T g y J U Q w J U I 1 J U Q w J U J C J U Q w J U I 4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4 M m Y 5 O T V l N C 0 4 N G U 1 L T Q 4 N m M t O G Y 2 N S 0 y M T Y 2 M j F l M m U 3 M W E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C I g L z 4 8 R W 5 0 c n k g V H l w Z T 0 i R m l s b E V y c m 9 y Q 2 9 1 b n Q i I F Z h b H V l P S J s M C I g L z 4 8 R W 5 0 c n k g V H l w Z T 0 i R m l s b E x h c 3 R V c G R h d G V k I i B W Y W x 1 Z T 0 i Z D I w M j M t M D k t M j J U M T E 6 M z I 6 M T Q u N D E z M T Q 4 N 1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U X V l c n l J R C I g V m F s d W U 9 I n M 3 N D I 2 N 2 U 3 Z i 1 l O W M x L T R j Z D Y t Y j k 4 Z S 0 y N D Y 3 Z D Q x M T A x Z D Y i I C 8 + P E V u d H J 5 I F R 5 c G U 9 I k Z p b G x F c n J v c k N v Z G U i I F Z h b H V l P S J z V W 5 r b m 9 3 b i I g L z 4 8 R W 5 0 c n k g V H l w Z T 0 i R m l s b F N 0 Y X R 1 c y I g V m F s d W U 9 I n N D b 2 1 w b G V 0 Z S I g L z 4 8 R W 5 0 c n k g V H l w Z T 0 i R m l s b E N v d W 5 0 I i B W Y W x 1 Z T 0 i b D M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9 C h 0 L / Q u N G B 0 L 7 Q u l / R h N C w 0 L n Q u 9 C + 0 L J f 0 Y D R g 9 C 6 0 L 7 Q s t C + 0 L T Q u N G C 0 L X Q u 9 C 4 L 9 C Y 0 Y H R g t C + 0 Y f Q v d C 4 0 L o u e 0 N v b n R l b n Q s M H 0 m c X V v d D s s J n F 1 b 3 Q 7 U 2 V j d G l v b j E v 0 K H Q v 9 C 4 0 Y H Q v t C 6 X 9 G E 0 L D Q u d C 7 0 L 7 Q s l / R g N G D 0 L r Q v t C y 0 L 7 Q t N C 4 0 Y L Q t d C 7 0 L g v 0 J j R g d G C 0 L 7 R h 9 C 9 0 L j Q u i 5 7 T m F t Z S w x f S Z x d W 9 0 O y w m c X V v d D t T Z W N 0 a W 9 u M S / Q o d C / 0 L j R g d C + 0 L p f 0 Y T Q s N C 5 0 L v Q v t C y X 9 G A 0 Y P Q u t C + 0 L L Q v t C 0 0 L j R g t C 1 0 L v Q u C / Q m N G B 0 Y L Q v t G H 0 L 3 Q u N C 6 L n t F e H R l b n N p b 2 4 s M n 0 m c X V v d D s s J n F 1 b 3 Q 7 U 2 V j d G l v b j E v 0 K H Q v 9 C 4 0 Y H Q v t C 6 X 9 G E 0 L D Q u d C 7 0 L 7 Q s l / R g N G D 0 L r Q v t C y 0 L 7 Q t N C 4 0 Y L Q t d C 7 0 L g v 0 J j R g d G C 0 L 7 R h 9 C 9 0 L j Q u i 5 7 R G F 0 Z S B h Y 2 N l c 3 N l Z C w z f S Z x d W 9 0 O y w m c X V v d D t T Z W N 0 a W 9 u M S / Q o d C / 0 L j R g d C + 0 L p f 0 Y T Q s N C 5 0 L v Q v t C y X 9 G A 0 Y P Q u t C + 0 L L Q v t C 0 0 L j R g t C 1 0 L v Q u C / Q m N G B 0 Y L Q v t G H 0 L 3 Q u N C 6 L n t E Y X R l I G 1 v Z G l m a W V k L D R 9 J n F 1 b 3 Q 7 L C Z x d W 9 0 O 1 N l Y 3 R p b 2 4 x L 9 C h 0 L / Q u N G B 0 L 7 Q u l / R h N C w 0 L n Q u 9 C + 0 L J f 0 Y D R g 9 C 6 0 L 7 Q s t C + 0 L T Q u N G C 0 L X Q u 9 C 4 L 9 C Y 0 Y H R g t C + 0 Y f Q v d C 4 0 L o u e 0 R h d G U g Y 3 J l Y X R l Z C w 1 f S Z x d W 9 0 O y w m c X V v d D t T Z W N 0 a W 9 u M S / Q o d C / 0 L j R g d C + 0 L p f 0 Y T Q s N C 5 0 L v Q v t C y X 9 G A 0 Y P Q u t C + 0 L L Q v t C 0 0 L j R g t C 1 0 L v Q u C / Q m N G B 0 Y L Q v t G H 0 L 3 Q u N C 6 L n t G b 2 x k Z X I g U G F 0 a C w 3 f S Z x d W 9 0 O 1 0 s J n F 1 b 3 Q 7 Q 2 9 s d W 1 u Q 2 9 1 b n Q m c X V v d D s 6 N y w m c X V v d D t L Z X l D b 2 x 1 b W 5 O Y W 1 l c y Z x d W 9 0 O z p b J n F 1 b 3 Q 7 R m 9 s Z G V y I F B h d G g m c X V v d D s s J n F 1 b 3 Q 7 T m F t Z S Z x d W 9 0 O 1 0 s J n F 1 b 3 Q 7 Q 2 9 s d W 1 u S W R l b n R p d G l l c y Z x d W 9 0 O z p b J n F 1 b 3 Q 7 U 2 V j d G l v b j E v 0 K H Q v 9 C 4 0 Y H Q v t C 6 X 9 G E 0 L D Q u d C 7 0 L 7 Q s l / R g N G D 0 L r Q v t C y 0 L 7 Q t N C 4 0 Y L Q t d C 7 0 L g v 0 J j R g d G C 0 L 7 R h 9 C 9 0 L j Q u i 5 7 Q 2 9 u d G V u d C w w f S Z x d W 9 0 O y w m c X V v d D t T Z W N 0 a W 9 u M S / Q o d C / 0 L j R g d C + 0 L p f 0 Y T Q s N C 5 0 L v Q v t C y X 9 G A 0 Y P Q u t C + 0 L L Q v t C 0 0 L j R g t C 1 0 L v Q u C / Q m N G B 0 Y L Q v t G H 0 L 3 Q u N C 6 L n t O Y W 1 l L D F 9 J n F 1 b 3 Q 7 L C Z x d W 9 0 O 1 N l Y 3 R p b 2 4 x L 9 C h 0 L / Q u N G B 0 L 7 Q u l / R h N C w 0 L n Q u 9 C + 0 L J f 0 Y D R g 9 C 6 0 L 7 Q s t C + 0 L T Q u N G C 0 L X Q u 9 C 4 L 9 C Y 0 Y H R g t C + 0 Y f Q v d C 4 0 L o u e 0 V 4 d G V u c 2 l v b i w y f S Z x d W 9 0 O y w m c X V v d D t T Z W N 0 a W 9 u M S / Q o d C / 0 L j R g d C + 0 L p f 0 Y T Q s N C 5 0 L v Q v t C y X 9 G A 0 Y P Q u t C + 0 L L Q v t C 0 0 L j R g t C 1 0 L v Q u C / Q m N G B 0 Y L Q v t G H 0 L 3 Q u N C 6 L n t E Y X R l I G F j Y 2 V z c 2 V k L D N 9 J n F 1 b 3 Q 7 L C Z x d W 9 0 O 1 N l Y 3 R p b 2 4 x L 9 C h 0 L / Q u N G B 0 L 7 Q u l / R h N C w 0 L n Q u 9 C + 0 L J f 0 Y D R g 9 C 6 0 L 7 Q s t C + 0 L T Q u N G C 0 L X Q u 9 C 4 L 9 C Y 0 Y H R g t C + 0 Y f Q v d C 4 0 L o u e 0 R h d G U g b W 9 k a W Z p Z W Q s N H 0 m c X V v d D s s J n F 1 b 3 Q 7 U 2 V j d G l v b j E v 0 K H Q v 9 C 4 0 Y H Q v t C 6 X 9 G E 0 L D Q u d C 7 0 L 7 Q s l / R g N G D 0 L r Q v t C y 0 L 7 Q t N C 4 0 Y L Q t d C 7 0 L g v 0 J j R g d G C 0 L 7 R h 9 C 9 0 L j Q u i 5 7 R G F 0 Z S B j c m V h d G V k L D V 9 J n F 1 b 3 Q 7 L C Z x d W 9 0 O 1 N l Y 3 R p b 2 4 x L 9 C h 0 L / Q u N G B 0 L 7 Q u l / R h N C w 0 L n Q u 9 C + 0 L J f 0 Y D R g 9 C 6 0 L 7 Q s t C + 0 L T Q u N G C 0 L X Q u 9 C 4 L 9 C Y 0 Y H R g t C + 0 Y f Q v d C 4 0 L o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Q T E l R D A l Q k Y l R D A l Q j g l R D E l O D E l R D A l Q k U l R D A l Q k F f J U Q x J T g 0 J U Q w J U I w J U Q w J U I 5 J U Q w J U J C J U Q w J U J F J U Q w J U I y X y V E M S U 4 M C V E M S U 4 M y V E M C V C Q S V E M C V C R S V E M C V C M i V E M C V C R S V E M C V C N C V E M C V C O C V E M S U 4 M i V E M C V C N S V E M C V C Q i V E M C V C O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l f J U Q x J T g w J U Q x J T g z J U Q w J U J B J U Q w J U J F J U Q w J U I y J U Q w J U J F J U Q w J U I 0 J U Q w J U I 4 J U Q x J T g y J U Q w J U I 1 J U Q w J U J C J U Q w J U I 4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4 M m Y 5 O T V l N C 0 4 N G U 1 L T Q 4 N m M t O G Y 2 N S 0 y M T Y 2 M j F l M m U 3 M W E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M l Q x M T o z M j o x N C 4 0 M T M x N D g 3 W i I g L z 4 8 R W 5 0 c n k g V H l w Z T 0 i R m l s b E N v b H V t b l R 5 c G V z I i B W Y W x 1 Z T 0 i c 0 J n V U Z C U V U 9 I i A v P j x F b n R y e S B U e X B l P S J G a W x s Q 2 9 s d W 1 u T m F t Z X M i I F Z h b H V l P S J z W y Z x d W 9 0 O 9 C h 0 L X Q s 9 C 8 0 L X Q v d G C J n F 1 b 3 Q 7 L C Z x d W 9 0 O 9 C f 0 L v Q s N C 9 X F z Q p N C w 0 L r R g i Z x d W 9 0 O y w m c X V v d D v Q l N C X J n F 1 b 3 Q 7 L C Z x d W 9 0 O 9 C X 0 L L Q v t C 9 0 L r Q u C Z x d W 9 0 O y w m c X V v d D v Q m t C 7 0 L j Q t d C 9 0 Y L R i y Z x d W 9 0 O 1 0 i I C 8 + P E V u d H J 5 I F R 5 c G U 9 I l J l Y 2 9 2 Z X J 5 V G F y Z 2 V 0 U 2 h l Z X Q i I F Z h b H V l P S J z 0 K D R g 9 C 6 0 L 7 Q s t C + 0 L T Q u N G C 0 L X Q u 9 C 4 X 9 G A 0 L X Q s 9 C 4 0 L 7 Q v d C + 0 L I i I C 8 + P E V u d H J 5 I F R 5 c G U 9 I l J l Y 2 9 2 Z X J 5 V G F y Z 2 V 0 Q 2 9 s d W 1 u I i B W Y W x 1 Z T 0 i b D I i I C 8 + P E V u d H J 5 I F R 5 c G U 9 I l J l Y 2 9 2 Z X J 5 V G F y Z 2 V 0 U m 9 3 I i B W Y W x 1 Z T 0 i b D I i I C 8 + P E V u d H J 5 I F R 5 c G U 9 I k Z p b G x U Y X J n Z X Q i I F Z h b H V l P S J z S 1 B J X 9 G A 0 Y P Q u t C + 0 L L Q v t C 0 0 L j R g t C 1 0 L v Q u C I g L z 4 8 R W 5 0 c n k g V H l w Z T 0 i U X V l c n l J R C I g V m F s d W U 9 I n M 1 N 2 Z j O G I 1 M C 1 h N j E 4 L T Q 4 N G Q t O T F l M y 1 k M W Q 5 Z G U 1 M z d i Y T Q i I C 8 + P E V u d H J 5 I F R 5 c G U 9 I k Z p b G x T d G F 0 d X M i I F Z h b H V l P S J z Q 2 9 t c G x l d G U i I C 8 + P E V u d H J 5 I F R 5 c G U 9 I k Z p b G x D b 3 V u d C I g V m F s d W U 9 I m w 3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t Q S V / R g N G D 0 L r Q v t C y 0 L 7 Q t N C 4 0 Y L Q t d C 7 0 L g v 0 K H Q s t C + 0 L R f S 1 B J X 9 G A 0 Y P Q u t C + 0 L L Q v t C 0 0 L j R g t C 1 0 L v Q u F 9 U Y W J s Z S 5 7 0 K H Q t d C z 0 L z Q t d C 9 0 Y I s M H 0 m c X V v d D s s J n F 1 b 3 Q 7 U 2 V j d G l v b j E v S 1 B J X 9 G A 0 Y P Q u t C + 0 L L Q v t C 0 0 L j R g t C 1 0 L v Q u C / Q o d C y 0 L 7 Q t F 9 L U E l f 0 Y D R g 9 C 6 0 L 7 Q s t C + 0 L T Q u N G C 0 L X Q u 9 C 4 X 1 R h Y m x l L n v Q n 9 C 7 0 L D Q v V x c 0 K T Q s N C 6 0 Y I s M X 0 m c X V v d D s s J n F 1 b 3 Q 7 U 2 V j d G l v b j E v S 1 B J X 9 G A 0 Y P Q u t C + 0 L L Q v t C 0 0 L j R g t C 1 0 L v Q u C / Q o d C y 0 L 7 Q t F 9 L U E l f 0 Y D R g 9 C 6 0 L 7 Q s t C + 0 L T Q u N G C 0 L X Q u 9 C 4 X 1 R h Y m x l L n v Q l N C X L D J 9 J n F 1 b 3 Q 7 L C Z x d W 9 0 O 1 N l Y 3 R p b 2 4 x L 0 t Q S V / R g N G D 0 L r Q v t C y 0 L 7 Q t N C 4 0 Y L Q t d C 7 0 L g v 0 K H Q s t C + 0 L R f S 1 B J X 9 G A 0 Y P Q u t C + 0 L L Q v t C 0 0 L j R g t C 1 0 L v Q u F 9 U Y W J s Z S 5 7 0 J f Q s t C + 0 L 3 Q u t C 4 L D N 9 J n F 1 b 3 Q 7 L C Z x d W 9 0 O 1 N l Y 3 R p b 2 4 x L 0 t Q S V / R g N G D 0 L r Q v t C y 0 L 7 Q t N C 4 0 Y L Q t d C 7 0 L g v 0 K H Q s t C + 0 L R f S 1 B J X 9 G A 0 Y P Q u t C + 0 L L Q v t C 0 0 L j R g t C 1 0 L v Q u F 9 U Y W J s Z S 5 7 0 J r Q u 9 C 4 0 L X Q v d G C 0 Y s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S 1 B J X 9 G A 0 Y P Q u t C + 0 L L Q v t C 0 0 L j R g t C 1 0 L v Q u C / Q o d C y 0 L 7 Q t F 9 L U E l f 0 Y D R g 9 C 6 0 L 7 Q s t C + 0 L T Q u N G C 0 L X Q u 9 C 4 X 1 R h Y m x l L n v Q o d C 1 0 L P Q v N C 1 0 L 3 R g i w w f S Z x d W 9 0 O y w m c X V v d D t T Z W N 0 a W 9 u M S 9 L U E l f 0 Y D R g 9 C 6 0 L 7 Q s t C + 0 L T Q u N G C 0 L X Q u 9 C 4 L 9 C h 0 L L Q v t C 0 X 0 t Q S V / R g N G D 0 L r Q v t C y 0 L 7 Q t N C 4 0 Y L Q t d C 7 0 L h f V G F i b G U u e 9 C f 0 L v Q s N C 9 X F z Q p N C w 0 L r R g i w x f S Z x d W 9 0 O y w m c X V v d D t T Z W N 0 a W 9 u M S 9 L U E l f 0 Y D R g 9 C 6 0 L 7 Q s t C + 0 L T Q u N G C 0 L X Q u 9 C 4 L 9 C h 0 L L Q v t C 0 X 0 t Q S V / R g N G D 0 L r Q v t C y 0 L 7 Q t N C 4 0 Y L Q t d C 7 0 L h f V G F i b G U u e 9 C U 0 J c s M n 0 m c X V v d D s s J n F 1 b 3 Q 7 U 2 V j d G l v b j E v S 1 B J X 9 G A 0 Y P Q u t C + 0 L L Q v t C 0 0 L j R g t C 1 0 L v Q u C / Q o d C y 0 L 7 Q t F 9 L U E l f 0 Y D R g 9 C 6 0 L 7 Q s t C + 0 L T Q u N G C 0 L X Q u 9 C 4 X 1 R h Y m x l L n v Q l 9 C y 0 L 7 Q v d C 6 0 L g s M 3 0 m c X V v d D s s J n F 1 b 3 Q 7 U 2 V j d G l v b j E v S 1 B J X 9 G A 0 Y P Q u t C + 0 L L Q v t C 0 0 L j R g t C 1 0 L v Q u C / Q o d C y 0 L 7 Q t F 9 L U E l f 0 Y D R g 9 C 6 0 L 7 Q s t C + 0 L T Q u N G C 0 L X Q u 9 C 4 X 1 R h Y m x l L n v Q m t C 7 0 L j Q t d C 9 0 Y L R i y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S 1 B J X y V E M S U 4 M C V E M S U 4 M y V E M C V C Q S V E M C V C R S V E M C V C M i V E M C V C R S V E M C V C N C V E M C V C O C V E M S U 4 M i V E M C V C N S V E M C V C Q i V E M C V C O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l f J U Q x J T g w J U Q x J T g z J U Q w J U J B J U Q w J U J F J U Q w J U I y J U Q w J U J F J U Q w J U I 0 J U Q w J U I 4 J U Q x J T g y J U Q w J U I 1 J U Q w J U J C J U Q w J U I 4 L y V E M C U 5 O C V E M C V C Q y V E M C V C R i V E M C V C R S V E M S U 4 M C V E M S U 4 M i V E M C V C O C V E M S U 4 M C V E M C V C R S V E M C V C M i V E M C V C M C V E M C V C R C V E M C V C R C V E M C V C M C V E M S U 4 R i U y M C V E M C V C Q S V E M C V C R C V E M C V C O C V E M C V C M y V E M C V C M C U y M E V 4 Y 2 V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J X y V E M S U 4 M C V E M S U 4 M y V E M C V C Q S V E M C V C R S V E M C V C M i V E M C V C R S V E M C V C N C V E M C V C O C V E M S U 4 M i V E M C V C N S V E M C V C Q i V E M C V C O C 8 l R D A l Q T E l R D A l Q j I l R D A l Q k U l R D A l Q j R f S 1 B J X y V E M S U 4 M C V E M S U 4 M y V E M C V C Q S V E M C V C R S V E M C V C M i V E M C V C R S V E M C V C N C V E M C V C O C V E M S U 4 M i V E M C V C N S V E M C V C Q i V E M C V C O F 9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N C V E M C V C O C V E M C V C R C V E M C V C M C V E M C V C Q y V E M C V C O C V E M C V C Q S V E M C V C M F 8 l R D E l O D A l R D E l O D M l R D A l Q k E l R D A l Q k U l R D A l Q j I l R D A l Q k U l R D A l Q j Q l R D A l Q j g l R D E l O D I l R D A l Q j U l R D A l Q k I l R D A l Q j g 8 L 0 l 0 Z W 1 Q Y X R o P j w v S X R l b U x v Y 2 F 0 a W 9 u P j x T d G F i b G V F b n R y a W V z P j x F b n R y e S B U e X B l P S J J c 1 B y a X Z h d G U i I F Z h b H V l P S J s M C I g L z 4 8 R W 5 0 c n k g V H l w Z T 0 i U X V l c n l H c m 9 1 c E l E I i B W Y W x 1 Z T 0 i c z g y Z j k 5 N W U 0 L T g 0 Z T U t N D g 2 Y y 0 4 Z j Y 1 L T I x N j Y y M W U y Z T c x Y S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9 C d 0 L D Q s t C 4 0 L P Q s N G G 0 L j R j y I g L z 4 8 R W 5 0 c n k g V H l w Z T 0 i R m l s b G V k Q 2 9 t c G x l d G V S Z X N 1 b H R U b 1 d v c m t z a G V l d C I g V m F s d W U 9 I m w x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z L T A 5 L T I y V D E x O j M y O j E 0 L j Q x M z E 0 O D d a I i A v P j x F b n R y e S B U e X B l P S J G a W x s Q 2 9 s d W 1 u V H l w Z X M i I F Z h b H V l P S J z Q m d V R k J R V U Z C U T 0 9 I i A v P j x F b n R y e S B U e X B l P S J G a W x s Q 2 9 s d W 1 u T m F t Z X M i I F Z h b H V l P S J z W y Z x d W 9 0 O 9 C h 0 L X Q s 9 C 8 0 L X Q v d G C J n F 1 b 3 Q 7 L C Z x d W 9 0 O 9 C f 0 Y D Q u N G A 0 L 7 R g d G C I F V T R C Z x d W 9 0 O y w m c X V v d D v Q n 9 G A 0 L j R g N C + 0 Y H R g i A l J S Z x d W 9 0 O y w m c X V v d D v Q o N C 1 0 L n R g t C 4 0 L 3 Q s y D Q v 9 G A 0 L j R g N C + 0 Y H R g i B V U 0 Q m c X V v d D s s J n F 1 b 3 Q 7 0 J H Q s N C 7 0 L v R i y D Q v 9 G A 0 L j R g N C + 0 Y H R g i B V U 0 Q m c X V v d D s s J n F 1 b 3 Q 7 0 K D Q t d C 5 0 Y L Q u N C 9 0 L M g 0 L / R g N C 4 0 Y D Q v t G B 0 Y I g J S U m c X V v d D s s J n F 1 b 3 Q 7 0 J H Q s N C 7 0 L v R i y D Q v 9 G A 0 L j R g N C + 0 Y H R g i A l J S Z x d W 9 0 O 1 0 i I C 8 + P E V u d H J 5 I F R 5 c G U 9 I l J l Y 2 9 2 Z X J 5 V G F y Z 2 V 0 U 2 h l Z X Q i I F Z h b H V l P S J z 0 K D R g 9 C 6 0 L 7 Q s t C + 0 L T Q u N G C 0 L X Q u 9 C 4 X 9 G A 0 L X Q s 9 C 4 0 L 7 Q v d C + 0 L I i I C 8 + P E V u d H J 5 I F R 5 c G U 9 I l J l Y 2 9 2 Z X J 5 V G F y Z 2 V 0 Q 2 9 s d W 1 u I i B W Y W x 1 Z T 0 i b D I i I C 8 + P E V u d H J 5 I F R 5 c G U 9 I l J l Y 2 9 2 Z X J 5 V G F y Z 2 V 0 U m 9 3 I i B W Y W x 1 Z T 0 i b D E 0 I i A v P j x F b n R y e S B U e X B l P S J G a W x s V G F y Z 2 V 0 I i B W Y W x 1 Z T 0 i c 9 C U 0 L j Q v d C w 0 L z Q u N C 6 0 L B f 0 Y D R g 9 C 6 0 L 7 Q s t C + 0 L T Q u N G C 0 L X Q u 9 C 4 I i A v P j x F b n R y e S B U e X B l P S J R d W V y e U l E I i B W Y W x 1 Z T 0 i c z k 4 M j J l N T c 1 L T N l M D k t N D M x O C 1 h Z W E 5 L W Y x Y z N m Y z Y 1 Y T A 4 Z C I g L z 4 8 R W 5 0 c n k g V H l w Z T 0 i R m l s b F N 0 Y X R 1 c y I g V m F s d W U 9 I n N D b 2 1 w b G V 0 Z S I g L z 4 8 R W 5 0 c n k g V H l w Z T 0 i R m l s b E N v d W 5 0 I i B W Y W x 1 Z T 0 i b D c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T Q u N C 9 0 L D Q v N C 4 0 L r Q s F / R g N G D 0 L r Q v t C y 0 L 7 Q t N C 4 0 Y L Q t d C 7 0 L g v 0 K H Q s t C + 0 L R f 0 J T Q u N C 9 0 L D Q v N C 4 0 L r Q s F / R g N G D 0 L r Q v t C y 0 L 7 Q t N C 4 0 Y L Q t d C 7 0 L h f V G F i b G U u e 9 C h 0 L X Q s 9 C 8 0 L X Q v d G C L D B 9 J n F 1 b 3 Q 7 L C Z x d W 9 0 O 1 N l Y 3 R p b 2 4 x L 9 C U 0 L j Q v d C w 0 L z Q u N C 6 0 L B f 0 Y D R g 9 C 6 0 L 7 Q s t C + 0 L T Q u N G C 0 L X Q u 9 C 4 L 9 C h 0 L L Q v t C 0 X 9 C U 0 L j Q v d C w 0 L z Q u N C 6 0 L B f 0 Y D R g 9 C 6 0 L 7 Q s t C + 0 L T Q u N G C 0 L X Q u 9 C 4 X 1 R h Y m x l L n v Q n 9 G A 0 L j R g N C + 0 Y H R g i B V U 0 Q s M X 0 m c X V v d D s s J n F 1 b 3 Q 7 U 2 V j d G l v b j E v 0 J T Q u N C 9 0 L D Q v N C 4 0 L r Q s F / R g N G D 0 L r Q v t C y 0 L 7 Q t N C 4 0 Y L Q t d C 7 0 L g v 0 K H Q s t C + 0 L R f 0 J T Q u N C 9 0 L D Q v N C 4 0 L r Q s F / R g N G D 0 L r Q v t C y 0 L 7 Q t N C 4 0 Y L Q t d C 7 0 L h f V G F i b G U u e 9 C f 0 Y D Q u N G A 0 L 7 R g d G C I C U l L D J 9 J n F 1 b 3 Q 7 L C Z x d W 9 0 O 1 N l Y 3 R p b 2 4 x L 9 C U 0 L j Q v d C w 0 L z Q u N C 6 0 L B f 0 Y D R g 9 C 6 0 L 7 Q s t C + 0 L T Q u N G C 0 L X Q u 9 C 4 L 9 C h 0 L L Q v t C 0 X 9 C U 0 L j Q v d C w 0 L z Q u N C 6 0 L B f 0 Y D R g 9 C 6 0 L 7 Q s t C + 0 L T Q u N G C 0 L X Q u 9 C 4 X 1 R h Y m x l L n v Q o N C 1 0 L n R g t C 4 0 L 3 Q s y D Q v 9 G A 0 L j R g N C + 0 Y H R g i B V U 0 Q s M 3 0 m c X V v d D s s J n F 1 b 3 Q 7 U 2 V j d G l v b j E v 0 J T Q u N C 9 0 L D Q v N C 4 0 L r Q s F / R g N G D 0 L r Q v t C y 0 L 7 Q t N C 4 0 Y L Q t d C 7 0 L g v 0 K H Q s t C + 0 L R f 0 J T Q u N C 9 0 L D Q v N C 4 0 L r Q s F / R g N G D 0 L r Q v t C y 0 L 7 Q t N C 4 0 Y L Q t d C 7 0 L h f V G F i b G U u e 9 C R 0 L D Q u 9 C 7 0 Y s g 0 L / R g N C 4 0 Y D Q v t G B 0 Y I g V V N E L D R 9 J n F 1 b 3 Q 7 L C Z x d W 9 0 O 1 N l Y 3 R p b 2 4 x L 9 C U 0 L j Q v d C w 0 L z Q u N C 6 0 L B f 0 Y D R g 9 C 6 0 L 7 Q s t C + 0 L T Q u N G C 0 L X Q u 9 C 4 L 9 C h 0 L L Q v t C 0 X 9 C U 0 L j Q v d C w 0 L z Q u N C 6 0 L B f 0 Y D R g 9 C 6 0 L 7 Q s t C + 0 L T Q u N G C 0 L X Q u 9 C 4 X 1 R h Y m x l L n v Q o N C 1 0 L n R g t C 4 0 L 3 Q s y D Q v 9 G A 0 L j R g N C + 0 Y H R g i A l J S w 1 f S Z x d W 9 0 O y w m c X V v d D t T Z W N 0 a W 9 u M S / Q l N C 4 0 L 3 Q s N C 8 0 L j Q u t C w X 9 G A 0 Y P Q u t C + 0 L L Q v t C 0 0 L j R g t C 1 0 L v Q u C / Q o d C y 0 L 7 Q t F / Q l N C 4 0 L 3 Q s N C 8 0 L j Q u t C w X 9 G A 0 Y P Q u t C + 0 L L Q v t C 0 0 L j R g t C 1 0 L v Q u F 9 U Y W J s Z S 5 7 0 J H Q s N C 7 0 L v R i y D Q v 9 G A 0 L j R g N C + 0 Y H R g i A l J S w 2 f S Z x d W 9 0 O 1 0 s J n F 1 b 3 Q 7 Q 2 9 s d W 1 u Q 2 9 1 b n Q m c X V v d D s 6 N y w m c X V v d D t L Z X l D b 2 x 1 b W 5 O Y W 1 l c y Z x d W 9 0 O z p b X S w m c X V v d D t D b 2 x 1 b W 5 J Z G V u d G l 0 a W V z J n F 1 b 3 Q 7 O l s m c X V v d D t T Z W N 0 a W 9 u M S / Q l N C 4 0 L 3 Q s N C 8 0 L j Q u t C w X 9 G A 0 Y P Q u t C + 0 L L Q v t C 0 0 L j R g t C 1 0 L v Q u C / Q o d C y 0 L 7 Q t F / Q l N C 4 0 L 3 Q s N C 8 0 L j Q u t C w X 9 G A 0 Y P Q u t C + 0 L L Q v t C 0 0 L j R g t C 1 0 L v Q u F 9 U Y W J s Z S 5 7 0 K H Q t d C z 0 L z Q t d C 9 0 Y I s M H 0 m c X V v d D s s J n F 1 b 3 Q 7 U 2 V j d G l v b j E v 0 J T Q u N C 9 0 L D Q v N C 4 0 L r Q s F / R g N G D 0 L r Q v t C y 0 L 7 Q t N C 4 0 Y L Q t d C 7 0 L g v 0 K H Q s t C + 0 L R f 0 J T Q u N C 9 0 L D Q v N C 4 0 L r Q s F / R g N G D 0 L r Q v t C y 0 L 7 Q t N C 4 0 Y L Q t d C 7 0 L h f V G F i b G U u e 9 C f 0 Y D Q u N G A 0 L 7 R g d G C I F V T R C w x f S Z x d W 9 0 O y w m c X V v d D t T Z W N 0 a W 9 u M S / Q l N C 4 0 L 3 Q s N C 8 0 L j Q u t C w X 9 G A 0 Y P Q u t C + 0 L L Q v t C 0 0 L j R g t C 1 0 L v Q u C / Q o d C y 0 L 7 Q t F / Q l N C 4 0 L 3 Q s N C 8 0 L j Q u t C w X 9 G A 0 Y P Q u t C + 0 L L Q v t C 0 0 L j R g t C 1 0 L v Q u F 9 U Y W J s Z S 5 7 0 J / R g N C 4 0 Y D Q v t G B 0 Y I g J S U s M n 0 m c X V v d D s s J n F 1 b 3 Q 7 U 2 V j d G l v b j E v 0 J T Q u N C 9 0 L D Q v N C 4 0 L r Q s F / R g N G D 0 L r Q v t C y 0 L 7 Q t N C 4 0 Y L Q t d C 7 0 L g v 0 K H Q s t C + 0 L R f 0 J T Q u N C 9 0 L D Q v N C 4 0 L r Q s F / R g N G D 0 L r Q v t C y 0 L 7 Q t N C 4 0 Y L Q t d C 7 0 L h f V G F i b G U u e 9 C g 0 L X Q u d G C 0 L j Q v d C z I N C / 0 Y D Q u N G A 0 L 7 R g d G C I F V T R C w z f S Z x d W 9 0 O y w m c X V v d D t T Z W N 0 a W 9 u M S / Q l N C 4 0 L 3 Q s N C 8 0 L j Q u t C w X 9 G A 0 Y P Q u t C + 0 L L Q v t C 0 0 L j R g t C 1 0 L v Q u C / Q o d C y 0 L 7 Q t F / Q l N C 4 0 L 3 Q s N C 8 0 L j Q u t C w X 9 G A 0 Y P Q u t C + 0 L L Q v t C 0 0 L j R g t C 1 0 L v Q u F 9 U Y W J s Z S 5 7 0 J H Q s N C 7 0 L v R i y D Q v 9 G A 0 L j R g N C + 0 Y H R g i B V U 0 Q s N H 0 m c X V v d D s s J n F 1 b 3 Q 7 U 2 V j d G l v b j E v 0 J T Q u N C 9 0 L D Q v N C 4 0 L r Q s F / R g N G D 0 L r Q v t C y 0 L 7 Q t N C 4 0 Y L Q t d C 7 0 L g v 0 K H Q s t C + 0 L R f 0 J T Q u N C 9 0 L D Q v N C 4 0 L r Q s F / R g N G D 0 L r Q v t C y 0 L 7 Q t N C 4 0 Y L Q t d C 7 0 L h f V G F i b G U u e 9 C g 0 L X Q u d G C 0 L j Q v d C z I N C / 0 Y D Q u N G A 0 L 7 R g d G C I C U l L D V 9 J n F 1 b 3 Q 7 L C Z x d W 9 0 O 1 N l Y 3 R p b 2 4 x L 9 C U 0 L j Q v d C w 0 L z Q u N C 6 0 L B f 0 Y D R g 9 C 6 0 L 7 Q s t C + 0 L T Q u N G C 0 L X Q u 9 C 4 L 9 C h 0 L L Q v t C 0 X 9 C U 0 L j Q v d C w 0 L z Q u N C 6 0 L B f 0 Y D R g 9 C 6 0 L 7 Q s t C + 0 L T Q u N G C 0 L X Q u 9 C 4 X 1 R h Y m x l L n v Q k d C w 0 L v Q u 9 G L I N C / 0 Y D Q u N G A 0 L 7 R g d G C I C U l L D Z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O T Q l R D A l Q j g l R D A l Q k Q l R D A l Q j A l R D A l Q k M l R D A l Q j g l R D A l Q k E l R D A l Q j B f J U Q x J T g w J U Q x J T g z J U Q w J U J B J U Q w J U J F J U Q w J U I y J U Q w J U J F J U Q w J U I 0 J U Q w J U I 4 J U Q x J T g y J U Q w J U I 1 J U Q w J U J C J U Q w J U I 4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N C V E M C V C O C V E M C V C R C V E M C V C M C V E M C V C Q y V E M C V C O C V E M C V C Q S V E M C V C M F 8 l R D E l O D A l R D E l O D M l R D A l Q k E l R D A l Q k U l R D A l Q j I l R D A l Q k U l R D A l Q j Q l R D A l Q j g l R D E l O D I l R D A l Q j U l R D A l Q k I l R D A l Q j g v J U Q w J T k 4 J U Q w J U J D J U Q w J U J G J U Q w J U J F J U Q x J T g w J U Q x J T g y J U Q w J U I 4 J U Q x J T g w J U Q w J U J F J U Q w J U I y J U Q w J U I w J U Q w J U J E J U Q w J U J E J U Q w J U I w J U Q x J T h G J T I w J U Q w J U J B J U Q w J U J E J U Q w J U I 4 J U Q w J U I z J U Q w J U I w J T I w R X h j Z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Q l R D A l Q j g l R D A l Q k Q l R D A l Q j A l R D A l Q k M l R D A l Q j g l R D A l Q k E l R D A l Q j B f J U Q x J T g w J U Q x J T g z J U Q w J U J B J U Q w J U J F J U Q w J U I y J U Q w J U J F J U Q w J U I 0 J U Q w J U I 4 J U Q x J T g y J U Q w J U I 1 J U Q w J U J C J U Q w J U I 4 L y V E M C V B M S V E M C V C M i V E M C V C R S V E M C V C N F 8 l R D A l O T Q l R D A l Q j g l R D A l Q k Q l R D A l Q j A l R D A l Q k M l R D A l Q j g l R D A l Q k E l R D A l Q j B f J U Q x J T g w J U Q x J T g z J U Q w J U J B J U Q w J U J F J U Q w J U I y J U Q w J U J F J U Q w J U I 0 J U Q w J U I 4 J U Q x J T g y J U Q w J U I 1 J U Q w J U J C J U Q w J U I 4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y J U Q w J T k z X y V E M S U 4 M C V E M S U 4 M y V E M C V C Q S V E M C V C R S V E M C V C M i V E M C V C R S V E M C V C N C V E M C V C O C V E M S U 4 M i V E M C V C N S V E M C V C Q i V E M C V C O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O D J m O T k 1 Z T Q t O D R l N S 0 0 O D Z j L T h m N j U t M j E 2 N j I x Z T J l N z F h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E i I C 8 + P E V u d H J 5 I F R 5 c G U 9 I k Z p b G x D b 2 x 1 b W 5 O Y W 1 l c y I g V m F s d W U 9 I n N b J n F 1 b 3 Q 7 0 J P R g N G D 0 L / Q v 9 C w I N C 0 0 L 7 R g d G C 0 Y P Q v 9 C w J n F 1 b 3 Q 7 L C Z x d W 9 0 O 9 C U 0 L 7 Q u 9 G P I N G A L d C 4 0 L g g 0 J 3 Q n C Z x d W 9 0 O y w m c X V v d D v Q k d C w 0 L v Q u 9 G L I N G A 0 L X Q u d G C 0 L j Q v d C z 0 L A g 0 K L Q k y Z x d W 9 0 O y w m c X V v d D v Q n N C 1 0 Y H R g t C + I N C y I N G A 0 L X Q u d G C 0 L j Q v d C z 0 L U g 0 K L Q k y Z x d W 9 0 O 1 0 i I C 8 + P E V u d H J 5 I F R 5 c G U 9 I k Z p b G x D b 2 x 1 b W 5 U e X B l c y I g V m F s d W U 9 I n N C Z 1 F G Q X c 9 P S I g L z 4 8 R W 5 0 c n k g V H l w Z T 0 i R m l s b E x h c 3 R V c G R h d G V k I i B W Y W x 1 Z T 0 i Z D I w M j M t M D k t M j J U M T E 6 M z I 6 M T Q u N D E z M T Q 4 N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U m V j b 3 Z l c n l U Y X J n Z X R S b 3 c i I F Z h b H V l P S J s M z Y i I C 8 + P E V u d H J 5 I F R 5 c G U 9 I l J l Y 2 9 2 Z X J 5 V G F y Z 2 V 0 Q 2 9 s d W 1 u I i B W Y W x 1 Z T 0 i b D I i I C 8 + P E V u d H J 5 I F R 5 c G U 9 I l J l Y 2 9 2 Z X J 5 V G F y Z 2 V 0 U 2 h l Z X Q i I F Z h b H V l P S J z 0 K D R g 9 C 6 0 L 7 Q s t C + 0 L T Q u N G C 0 L X Q u 9 C 4 X 9 G A 0 L X Q s 9 C 4 0 L 7 Q v d C + 0 L I i I C 8 + P E V u d H J 5 I F R 5 c G U 9 I k Z p b G x U Y X J n Z X Q i I F Z h b H V l P S J z 0 K L Q k 1 / R g N G D 0 L r Q v t C y 0 L 7 Q t N C 4 0 Y L Q t d C 7 0 L g i I C 8 + P E V u d H J 5 I F R 5 c G U 9 I l F 1 Z X J 5 S U Q i I F Z h b H V l P S J z N j l i M T N h Z T Q t M 2 R m O S 0 0 M 2 J k L W I 3 M j I t M D A w Z m F m M T J i Y T g 5 I i A v P j x F b n R y e S B U e X B l P S J G a W x s U 3 R h d H V z I i B W Y W x 1 Z T 0 i c 0 N v b X B s Z X R l I i A v P j x F b n R y e S B U e X B l P S J G a W x s Q 2 9 1 b n Q i I F Z h b H V l P S J s N y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o t C T X 9 G A 0 Y P Q u t C + 0 L L Q v t C 0 0 L j R g t C 1 0 L v Q u C / Q o d C y 0 L 7 Q t F / Q o t C T X 9 C U 0 L j R g N C 1 0 L r R g t C + 0 Y B f V G F i b G U u e 9 C T 0 Y D R g 9 C / 0 L / Q s C D Q t N C + 0 Y H R g t G D 0 L / Q s C w w f S Z x d W 9 0 O y w m c X V v d D t T Z W N 0 a W 9 u M S / Q o t C T X 9 G A 0 Y P Q u t C + 0 L L Q v t C 0 0 L j R g t C 1 0 L v Q u C / Q m N C 3 0 L z Q t d C 9 0 L X Q v d C 9 0 Y v Q u S D R g t C 4 0 L 8 u e 9 C U 0 L 7 Q u 9 G P I N G A L d C 4 0 L g g 0 J 3 Q n C w x f S Z x d W 9 0 O y w m c X V v d D t T Z W N 0 a W 9 u M S / Q o t C T X 9 G A 0 Y P Q u t C + 0 L L Q v t C 0 0 L j R g t C 1 0 L v Q u C / Q m N C 3 0 L z Q t d C 9 0 L X Q v d C 9 0 Y v Q u S D R g t C 4 0 L 8 u e 9 C R 0 L D Q u 9 C 7 0 Y s g 0 Y D Q t d C 5 0 Y L Q u N C 9 0 L P Q s C D Q o t C T L D J 9 J n F 1 b 3 Q 7 L C Z x d W 9 0 O 1 N l Y 3 R p b 2 4 x L 9 C i 0 J N f 0 Y D R g 9 C 6 0 L 7 Q s t C + 0 L T Q u N G C 0 L X Q u 9 C 4 L 9 C Y 0 L f Q v N C 1 0 L 3 Q t d C 9 0 L 3 R i 9 C 5 I N G C 0 L j Q v y 5 7 0 J z Q t d G B 0 Y L Q v i D Q s i D R g N C 1 0 L n R g t C 4 0 L 3 Q s 9 C 1 I N C i 0 J M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0 K L Q k 1 / R g N G D 0 L r Q v t C y 0 L 7 Q t N C 4 0 Y L Q t d C 7 0 L g v 0 K H Q s t C + 0 L R f 0 K L Q k 1 / Q l N C 4 0 Y D Q t d C 6 0 Y L Q v t G A X 1 R h Y m x l L n v Q k 9 G A 0 Y P Q v 9 C / 0 L A g 0 L T Q v t G B 0 Y L R g 9 C / 0 L A s M H 0 m c X V v d D s s J n F 1 b 3 Q 7 U 2 V j d G l v b j E v 0 K L Q k 1 / R g N G D 0 L r Q v t C y 0 L 7 Q t N C 4 0 Y L Q t d C 7 0 L g v 0 J j Q t 9 C 8 0 L X Q v d C 1 0 L 3 Q v d G L 0 L k g 0 Y L Q u N C / L n v Q l N C + 0 L v R j y D R g C 3 Q u N C 4 I N C d 0 J w s M X 0 m c X V v d D s s J n F 1 b 3 Q 7 U 2 V j d G l v b j E v 0 K L Q k 1 / R g N G D 0 L r Q v t C y 0 L 7 Q t N C 4 0 Y L Q t d C 7 0 L g v 0 J j Q t 9 C 8 0 L X Q v d C 1 0 L 3 Q v d G L 0 L k g 0 Y L Q u N C / L n v Q k d C w 0 L v Q u 9 G L I N G A 0 L X Q u d G C 0 L j Q v d C z 0 L A g 0 K L Q k y w y f S Z x d W 9 0 O y w m c X V v d D t T Z W N 0 a W 9 u M S / Q o t C T X 9 G A 0 Y P Q u t C + 0 L L Q v t C 0 0 L j R g t C 1 0 L v Q u C / Q m N C 3 0 L z Q t d C 9 0 L X Q v d C 9 0 Y v Q u S D R g t C 4 0 L 8 u e 9 C c 0 L X R g d G C 0 L 4 g 0 L I g 0 Y D Q t d C 5 0 Y L Q u N C 9 0 L P Q t S D Q o t C T L D N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Q T I l R D A l O T N f J U Q x J T g w J U Q x J T g z J U Q w J U J B J U Q w J U J F J U Q w J U I y J U Q w J U J F J U Q w J U I 0 J U Q w J U I 4 J U Q x J T g y J U Q w J U I 1 J U Q w J U J C J U Q w J U I 4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i V E M C U 5 M 1 8 l R D E l O D A l R D E l O D M l R D A l Q k E l R D A l Q k U l R D A l Q j I l R D A l Q k U l R D A l Q j Q l R D A l Q j g l R D E l O D I l R D A l Q j U l R D A l Q k I l R D A l Q j g v J U Q w J T k 4 J U Q w J U J D J U Q w J U J G J U Q w J U J F J U Q x J T g w J U Q x J T g y J U Q w J U I 4 J U Q x J T g w J U Q w J U J F J U Q w J U I y J U Q w J U I w J U Q w J U J E J U Q w J U J E J U Q w J U I w J U Q x J T h G J T I w J U Q w J U J B J U Q w J U J E J U Q w J U I 4 J U Q w J U I z J U Q w J U I w J T I w R X h j Z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k Y l R D A l Q j g l R D E l O D E l R D A l Q k U l R D A l Q k F f J U Q x J T g 0 J U Q w J U I w J U Q w J U I 5 J U Q w J U J C J U Q w J U J F J U Q w J U I y X y V E M C U 5 Q y V E M C V B M D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F c n J v c k N v d W 5 0 I i B W Y W x 1 Z T 0 i b D A i I C 8 + P E V u d H J 5 I F R 5 c G U 9 I k Z p b G x M Y X N 0 V X B k Y X R l Z C I g V m F s d W U 9 I m Q y M D I z L T A 5 L T I y V D E x O j M y O j E 0 L j Q y M T E 3 N z Z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l F 1 Z X J 5 R 3 J v d X B J R C I g V m F s d W U 9 I n M w N T U y M 2 M 2 O C 0 0 Y T g 4 L T R h O D E t O G I 2 Y y 0 4 O W Z k Y 2 F j M G Y 3 O D k i I C 8 + P E V u d H J 5 I F R 5 c G U 9 I l F 1 Z X J 5 S U Q i I F Z h b H V l P S J z Z G M 4 Y 2 N h Z D E t N j Z h Z S 0 0 M j Q y L T k 2 N D M t M T N m Z j l k O T E x Z j I x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D b 3 V u d C I g V m F s d W U 9 I m w 0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/ Q o d C / 0 L j R g d C + 0 L p f 0 Y T Q s N C 5 0 L v Q v t C y X 9 C c 0 K A v 0 J j R g d G C 0 L 7 R h 9 C 9 0 L j Q u i 5 7 Q 2 9 u d G V u d C w w f S Z x d W 9 0 O y w m c X V v d D t T Z W N 0 a W 9 u M S / Q o d C / 0 L j R g d C + 0 L p f 0 Y T Q s N C 5 0 L v Q v t C y X 9 C c 0 K A v 0 J j R g d G C 0 L 7 R h 9 C 9 0 L j Q u i 5 7 T m F t Z S w x f S Z x d W 9 0 O y w m c X V v d D t T Z W N 0 a W 9 u M S / Q o d C / 0 L j R g d C + 0 L p f 0 Y T Q s N C 5 0 L v Q v t C y X 9 C c 0 K A v 0 J j R g d G C 0 L 7 R h 9 C 9 0 L j Q u i 5 7 R X h 0 Z W 5 z a W 9 u L D J 9 J n F 1 b 3 Q 7 L C Z x d W 9 0 O 1 N l Y 3 R p b 2 4 x L 9 C h 0 L / Q u N G B 0 L 7 Q u l / R h N C w 0 L n Q u 9 C + 0 L J f 0 J z Q o C / Q m N G B 0 Y L Q v t G H 0 L 3 Q u N C 6 L n t E Y X R l I G F j Y 2 V z c 2 V k L D N 9 J n F 1 b 3 Q 7 L C Z x d W 9 0 O 1 N l Y 3 R p b 2 4 x L 9 C h 0 L / Q u N G B 0 L 7 Q u l / R h N C w 0 L n Q u 9 C + 0 L J f 0 J z Q o C / Q m N G B 0 Y L Q v t G H 0 L 3 Q u N C 6 L n t E Y X R l I G 1 v Z G l m a W V k L D R 9 J n F 1 b 3 Q 7 L C Z x d W 9 0 O 1 N l Y 3 R p b 2 4 x L 9 C h 0 L / Q u N G B 0 L 7 Q u l / R h N C w 0 L n Q u 9 C + 0 L J f 0 J z Q o C / Q m N G B 0 Y L Q v t G H 0 L 3 Q u N C 6 L n t E Y X R l I G N y Z W F 0 Z W Q s N X 0 m c X V v d D s s J n F 1 b 3 Q 7 U 2 V j d G l v b j E v 0 K H Q v 9 C 4 0 Y H Q v t C 6 X 9 G E 0 L D Q u d C 7 0 L 7 Q s l / Q n N C g L 9 C Y 0 Y H R g t C + 0 Y f Q v d C 4 0 L o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/ Q o d C / 0 L j R g d C + 0 L p f 0 Y T Q s N C 5 0 L v Q v t C y X 9 C c 0 K A v 0 J j R g d G C 0 L 7 R h 9 C 9 0 L j Q u i 5 7 Q 2 9 u d G V u d C w w f S Z x d W 9 0 O y w m c X V v d D t T Z W N 0 a W 9 u M S / Q o d C / 0 L j R g d C + 0 L p f 0 Y T Q s N C 5 0 L v Q v t C y X 9 C c 0 K A v 0 J j R g d G C 0 L 7 R h 9 C 9 0 L j Q u i 5 7 T m F t Z S w x f S Z x d W 9 0 O y w m c X V v d D t T Z W N 0 a W 9 u M S / Q o d C / 0 L j R g d C + 0 L p f 0 Y T Q s N C 5 0 L v Q v t C y X 9 C c 0 K A v 0 J j R g d G C 0 L 7 R h 9 C 9 0 L j Q u i 5 7 R X h 0 Z W 5 z a W 9 u L D J 9 J n F 1 b 3 Q 7 L C Z x d W 9 0 O 1 N l Y 3 R p b 2 4 x L 9 C h 0 L / Q u N G B 0 L 7 Q u l / R h N C w 0 L n Q u 9 C + 0 L J f 0 J z Q o C / Q m N G B 0 Y L Q v t G H 0 L 3 Q u N C 6 L n t E Y X R l I G F j Y 2 V z c 2 V k L D N 9 J n F 1 b 3 Q 7 L C Z x d W 9 0 O 1 N l Y 3 R p b 2 4 x L 9 C h 0 L / Q u N G B 0 L 7 Q u l / R h N C w 0 L n Q u 9 C + 0 L J f 0 J z Q o C / Q m N G B 0 Y L Q v t G H 0 L 3 Q u N C 6 L n t E Y X R l I G 1 v Z G l m a W V k L D R 9 J n F 1 b 3 Q 7 L C Z x d W 9 0 O 1 N l Y 3 R p b 2 4 x L 9 C h 0 L / Q u N G B 0 L 7 Q u l / R h N C w 0 L n Q u 9 C + 0 L J f 0 J z Q o C / Q m N G B 0 Y L Q v t G H 0 L 3 Q u N C 6 L n t E Y X R l I G N y Z W F 0 Z W Q s N X 0 m c X V v d D s s J n F 1 b 3 Q 7 U 2 V j d G l v b j E v 0 K H Q v 9 C 4 0 Y H Q v t C 6 X 9 G E 0 L D Q u d C 7 0 L 7 Q s l / Q n N C g L 9 C Y 0 Y H R g t C + 0 Y f Q v d C 4 0 L o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Q T E l R D A l Q k Y l R D A l Q j g l R D E l O D E l R D A l Q k U l R D A l Q k F f J U Q x J T g 0 J U Q w J U I w J U Q w J U I 5 J U Q w J U J C J U Q w J U J F J U Q w J U I y X y V E M C U 5 Q y V E M C V B M C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l f J U Q w J T l D J U Q w J U E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R m l s b E N v b H V t b l R 5 c G V z I i B W Y W x 1 Z T 0 i c 0 J n V U Z C U T 0 9 I i A v P j x F b n R y e S B U e X B l P S J G a W x s T G F z d F V w Z G F 0 Z W Q i I F Z h b H V l P S J k M j A y M y 0 w O S 0 y M l Q x M T o z M j o x N C 4 0 M j M y M D c z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R d W V y e U l E I i B W Y W x 1 Z T 0 i c z Y z M 2 I 1 N m I 0 L T R k M G E t N D k x Y i 1 h M 2 V l L T U 2 Z D g x M 2 I 0 Y z Y z M i I g L z 4 8 R W 5 0 c n k g V H l w Z T 0 i U X V l c n l H c m 9 1 c E l E I i B W Y W x 1 Z T 0 i c z A 1 N T I z Y z Y 4 L T R h O D g t N G E 4 M S 0 4 Y j Z j L T g 5 Z m R j Y W M w Z j c 4 O S I g L z 4 8 R W 5 0 c n k g V H l w Z T 0 i U m V j b 3 Z l c n l U Y X J n Z X R T a G V l d C I g V m F s d W U 9 I n P Q n N C 1 0 L 3 Q t d C 0 0 L b Q t d G A 0 Y t f 0 Y D Q s N C 3 0 L L Q u N G C 0 L j R j y I g L z 4 8 R W 5 0 c n k g V H l w Z T 0 i U m V j b 3 Z l c n l U Y X J n Z X R D b 2 x 1 b W 4 i I F Z h b H V l P S J s M i I g L z 4 8 R W 5 0 c n k g V H l w Z T 0 i U m V j b 3 Z l c n l U Y X J n Z X R S b 3 c i I F Z h b H V l P S J s M y I g L z 4 8 R W 5 0 c n k g V H l w Z T 0 i R m l s b F R h c m d l d C I g V m F s d W U 9 I n N L U E l f 0 J z Q o C I g L z 4 8 R W 5 0 c n k g V H l w Z T 0 i R m l s b E N v b H V t b k 5 h b W V z I i B W Y W x 1 Z T 0 i c 1 s m c X V v d D v Q k 9 G A 0 Y P Q v 9 C / 0 L A g 0 L T Q v t G B 0 Y L R g 9 C / 0 L A m c X V v d D s s J n F 1 b 3 Q 7 0 J / Q u 9 C w 0 L 1 c X N C k 0 L D Q u t G C J n F 1 b 3 Q 7 L C Z x d W 9 0 O 9 C X 0 L L Q v t C 9 0 L r Q u C Z x d W 9 0 O y w m c X V v d D v Q n d C + 0 L L R i 9 C 1 I N C 6 0 L v Q u N C 1 0 L 3 R g t G L J n F 1 b 3 Q 7 X S I g L z 4 8 R W 5 0 c n k g V H l w Z T 0 i R m l s b F N 0 Y X R 1 c y I g V m F s d W U 9 I n N D b 2 1 w b G V 0 Z S I g L z 4 8 R W 5 0 c n k g V H l w Z T 0 i R m l s b E N v d W 5 0 I i B W Y W x 1 Z T 0 i b D g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S 1 B J X 9 C c 0 K A v 0 K H Q s t C + 0 L R f S 1 B J X 9 C c 0 K B f V G F i b G U u e 9 C T 0 Y D R g 9 C / 0 L / Q s C D Q t N C + 0 Y H R g t G D 0 L / Q s C w w f S Z x d W 9 0 O y w m c X V v d D t T Z W N 0 a W 9 u M S 9 L U E l f 0 J z Q o C / Q o d C y 0 L 7 Q t F 9 L U E l f 0 J z Q o F 9 U Y W J s Z S 5 7 0 J / Q u 9 C w 0 L 1 c X N C k 0 L D Q u t G C L D F 9 J n F 1 b 3 Q 7 L C Z x d W 9 0 O 1 N l Y 3 R p b 2 4 x L 0 t Q S V / Q n N C g L 9 C h 0 L L Q v t C 0 X 0 t Q S V / Q n N C g X 1 R h Y m x l L n v Q l 9 C y 0 L 7 Q v d C 6 0 L g s M n 0 m c X V v d D s s J n F 1 b 3 Q 7 U 2 V j d G l v b j E v S 1 B J X 9 C c 0 K A v 0 K H Q s t C + 0 L R f S 1 B J X 9 C c 0 K B f V G F i b G U u e 9 C d 0 L 7 Q s t G L 0 L U g 0 L r Q u 9 C 4 0 L X Q v d G C 0 Y s s M 3 0 m c X V v d D t d L C Z x d W 9 0 O 0 N v b H V t b k N v d W 5 0 J n F 1 b 3 Q 7 O j Q s J n F 1 b 3 Q 7 S 2 V 5 Q 2 9 s d W 1 u T m F t Z X M m c X V v d D s 6 W 1 0 s J n F 1 b 3 Q 7 Q 2 9 s d W 1 u S W R l b n R p d G l l c y Z x d W 9 0 O z p b J n F 1 b 3 Q 7 U 2 V j d G l v b j E v S 1 B J X 9 C c 0 K A v 0 K H Q s t C + 0 L R f S 1 B J X 9 C c 0 K B f V G F i b G U u e 9 C T 0 Y D R g 9 C / 0 L / Q s C D Q t N C + 0 Y H R g t G D 0 L / Q s C w w f S Z x d W 9 0 O y w m c X V v d D t T Z W N 0 a W 9 u M S 9 L U E l f 0 J z Q o C / Q o d C y 0 L 7 Q t F 9 L U E l f 0 J z Q o F 9 U Y W J s Z S 5 7 0 J / Q u 9 C w 0 L 1 c X N C k 0 L D Q u t G C L D F 9 J n F 1 b 3 Q 7 L C Z x d W 9 0 O 1 N l Y 3 R p b 2 4 x L 0 t Q S V / Q n N C g L 9 C h 0 L L Q v t C 0 X 0 t Q S V / Q n N C g X 1 R h Y m x l L n v Q l 9 C y 0 L 7 Q v d C 6 0 L g s M n 0 m c X V v d D s s J n F 1 b 3 Q 7 U 2 V j d G l v b j E v S 1 B J X 9 C c 0 K A v 0 K H Q s t C + 0 L R f S 1 B J X 9 C c 0 K B f V G F i b G U u e 9 C d 0 L 7 Q s t G L 0 L U g 0 L r Q u 9 C 4 0 L X Q v d G C 0 Y s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t Q S V 8 l R D A l O U M l R D A l Q T A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J X y V E M C U 5 Q y V E M C V B M C 8 l R D A l O T g l R D A l Q k M l R D A l Q k Y l R D A l Q k U l R D E l O D A l R D E l O D I l R D A l Q j g l R D E l O D A l R D A l Q k U l R D A l Q j I l R D A l Q j A l R D A l Q k Q l R D A l Q k Q l R D A l Q j A l R D E l O E Y l M j A l R D A l Q k E l R D A l Q k Q l R D A l Q j g l R D A l Q j M l R D A l Q j A l M j B F e G N l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S V 8 l R D A l O U M l R D A l Q T A v J U Q w J U E x J U Q w J U I y J U Q w J U J F J U Q w J U I 0 X 0 t Q S V 8 l R D A l O U M l R D A l Q T B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Q l R D A l Q j g l R D A l Q k Q l R D A l Q j A l R D A l Q k M l R D A l Q j g l R D A l Q k E l R D A l Q j B f J U Q w J T l D J U Q w J U E w P C 9 J d G V t U G F 0 a D 4 8 L 0 l 0 Z W 1 M b 2 N h d G l v b j 4 8 U 3 R h Y m x l R W 5 0 c m l l c z 4 8 R W 5 0 c n k g V H l w Z T 0 i S X N Q c m l 2 Y X R l I i B W Y W x 1 Z T 0 i b D A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P Q n d C w 0 L L Q u N C z 0 L D R h t C 4 0 Y 8 i I C 8 + P E V u d H J 5 I F R 5 c G U 9 I k Z p b G x l Z E N v b X B s Z X R l U m V z d W x 0 V G 9 X b 3 J r c 2 h l Z X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M l Q x M T o z M j o x N C 4 0 M j M y M D c z W i I g L z 4 8 R W 5 0 c n k g V H l w Z T 0 i R m l s b E N v b H V t b l R 5 c G V z I i B W Y W x 1 Z T 0 i c 0 J n V U Z C U V V G Q l E 9 P S I g L z 4 8 R W 5 0 c n k g V H l w Z T 0 i U X V l c n l J R C I g V m F s d W U 9 I n M 2 O D I 4 M D Y w N i 0 5 N z E 2 L T Q w M j k t Y j k z Y y 1 l M z Y w Y m Q y Y m V k N D g i I C 8 + P E V u d H J 5 I F R 5 c G U 9 I l F 1 Z X J 5 R 3 J v d X B J R C I g V m F s d W U 9 I n M w N T U y M 2 M 2 O C 0 0 Y T g 4 L T R h O D E t O G I 2 Y y 0 4 O W Z k Y 2 F j M G Y 3 O D k i I C 8 + P E V u d H J 5 I F R 5 c G U 9 I l J l Y 2 9 2 Z X J 5 V G F y Z 2 V 0 U m 9 3 I i B W Y W x 1 Z T 0 i b D I 3 I i A v P j x F b n R y e S B U e X B l P S J S Z W N v d m V y e V R h c m d l d E N v b H V t b i I g V m F s d W U 9 I m w y I i A v P j x F b n R y e S B U e X B l P S J S Z W N v d m V y e V R h c m d l d F N o Z W V 0 I i B W Y W x 1 Z T 0 i c 9 C c 0 L X Q v d C 1 0 L T Q t t C 1 0 Y D R i 1 / R g N C w 0 L f Q s t C 4 0 Y L Q u N G P I i A v P j x F b n R y e S B U e X B l P S J G a W x s V G F y Z 2 V 0 I i B W Y W x 1 Z T 0 i c 9 C U 0 L j Q v d C w 0 L z Q u N C 6 0 L B f 0 J z Q o C I g L z 4 8 R W 5 0 c n k g V H l w Z T 0 i R m l s b E N v b H V t b k 5 h b W V z I i B W Y W x 1 Z T 0 i c 1 s m c X V v d D v Q m N G C 0 L 7 Q s 9 C + 0 L L R i 9 C 1 I N C x 0 L D Q u 9 G L J n F 1 b 3 Q 7 L C Z x d W 9 0 O 9 C h 0 Y D Q t d C 0 0 L 3 R j 9 G P I N C 0 0 L j Q v d C w 0 L z Q u N C 6 0 L A g V V N E I C Z x d W 9 0 O y w m c X V v d D v Q o d G A 0 L X Q t N C 9 0 Y / R j y D Q t N C 4 0 L 3 Q s N C 8 0 L j Q u t C w I F V T R C A l J S Z x d W 9 0 O y w m c X V v d D v Q k d C w 0 L v Q u 9 G L I N G B 0 Y D Q t d C 0 0 L 3 R j 9 G P I N C 0 0 L j Q v d C w 0 L z Q u N C 6 0 L A g V V N E J n F 1 b 3 Q 7 L C Z x d W 9 0 O 9 C R 0 L D Q u 9 C 7 0 Y s g 0 Y H R g N C 1 0 L T Q v d G P 0 Y 8 g 0 L T Q u N C 9 0 L D Q v N C 4 0 L r Q s C A l J S Z x d W 9 0 O y w m c X V v d D v Q o d G D 0 L z Q v N C w I N C x 0 L D Q u 9 C 7 0 L 7 Q s i B c J n F 1 b 3 Q 7 0 J T Q m N C d 0 J D Q n N C Y 0 J r Q k F w m c X V v d D s m c X V v d D s s J n F 1 b 3 Q 7 0 L z Q t d G B 0 Y L Q v i D Q s i D R g N C 1 0 L n R g t C 4 0 L 3 Q s 9 C 1 I F w m c X V v d D v Q l N C Y 0 J 3 Q k N C c 0 J j Q m t C Q X C Z x d W 9 0 O y Z x d W 9 0 O 1 0 i I C 8 + P E V u d H J 5 I F R 5 c G U 9 I k Z p b G x T d G F 0 d X M i I F Z h b H V l P S J z Q 2 9 t c G x l d G U i I C 8 + P E V u d H J 5 I F R 5 c G U 9 I k Z p b G x D b 3 V u d C I g V m F s d W U 9 I m w 4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9 C U 0 L j Q v d C w 0 L z Q u N C 6 0 L B f 0 J z Q o C / Q o d C y 0 L 7 Q t F / Q t N C 4 0 L 3 Q s N C 8 0 L j Q u t C w X 9 C c 0 K B f V G F i b G U u e 9 C Y 0 Y L Q v t C z 0 L 7 Q s t G L 0 L U g 0 L H Q s N C 7 0 Y s s M H 0 m c X V v d D s s J n F 1 b 3 Q 7 U 2 V j d G l v b j E v 0 J T Q u N C 9 0 L D Q v N C 4 0 L r Q s F / Q n N C g L 9 C h 0 L L Q v t C 0 X 9 C 0 0 L j Q v d C w 0 L z Q u N C 6 0 L B f 0 J z Q o F 9 U Y W J s Z S 5 7 0 K H R g N C 1 0 L T Q v d G P 0 Y 8 g 0 L T Q u N C 9 0 L D Q v N C 4 0 L r Q s C B V U 0 Q g L D J 9 J n F 1 b 3 Q 7 L C Z x d W 9 0 O 1 N l Y 3 R p b 2 4 x L 9 C U 0 L j Q v d C w 0 L z Q u N C 6 0 L B f 0 J z Q o C / Q o d C y 0 L 7 Q t F / Q t N C 4 0 L 3 Q s N C 8 0 L j Q u t C w X 9 C c 0 K B f V G F i b G U u e 9 C h 0 Y D Q t d C 0 0 L 3 R j 9 G P I N C 0 0 L j Q v d C w 0 L z Q u N C 6 0 L A g V V N E I C U l L D N 9 J n F 1 b 3 Q 7 L C Z x d W 9 0 O 1 N l Y 3 R p b 2 4 x L 9 C U 0 L j Q v d C w 0 L z Q u N C 6 0 L B f 0 J z Q o C / Q o d C y 0 L 7 Q t F / Q t N C 4 0 L 3 Q s N C 8 0 L j Q u t C w X 9 C c 0 K B f V G F i b G U u e 9 C R 0 L D Q u 9 C 7 0 Y s g 0 Y H R g N C 1 0 L T Q v d G P 0 Y 8 g 0 L T Q u N C 9 0 L D Q v N C 4 0 L r Q s C B V U 0 Q s N H 0 m c X V v d D s s J n F 1 b 3 Q 7 U 2 V j d G l v b j E v 0 J T Q u N C 9 0 L D Q v N C 4 0 L r Q s F / Q n N C g L 9 C h 0 L L Q v t C 0 X 9 C 0 0 L j Q v d C w 0 L z Q u N C 6 0 L B f 0 J z Q o F 9 U Y W J s Z S 5 7 0 J H Q s N C 7 0 L v R i y D R g d G A 0 L X Q t N C 9 0 Y / R j y D Q t N C 4 0 L 3 Q s N C 8 0 L j Q u t C w I C U l L D V 9 J n F 1 b 3 Q 7 L C Z x d W 9 0 O 1 N l Y 3 R p b 2 4 x L 9 C U 0 L j Q v d C w 0 L z Q u N C 6 0 L B f 0 J z Q o C / Q o d C y 0 L 7 Q t F / Q t N C 4 0 L 3 Q s N C 8 0 L j Q u t C w X 9 C c 0 K B f V G F i b G U u e 9 C h 0 Y P Q v N C 8 0 L A g 0 L H Q s N C 7 0 L v Q v t C y I F w m c X V v d D v Q l N C Y 0 J 3 Q k N C c 0 J j Q m t C Q X C Z x d W 9 0 O y w 2 f S Z x d W 9 0 O y w m c X V v d D t T Z W N 0 a W 9 u M S / Q l N C 4 0 L 3 Q s N C 8 0 L j Q u t C w X 9 C c 0 K A v 0 K H Q s t C + 0 L R f 0 L T Q u N C 9 0 L D Q v N C 4 0 L r Q s F / Q n N C g X 1 R h Y m x l L n v Q v N C 1 0 Y H R g t C + I N C y I N G A 0 L X Q u d G C 0 L j Q v d C z 0 L U g X C Z x d W 9 0 O 9 C U 0 J j Q n d C Q 0 J z Q m N C a 0 J B c J n F 1 b 3 Q 7 L D d 9 J n F 1 b 3 Q 7 X S w m c X V v d D t D b 2 x 1 b W 5 D b 3 V u d C Z x d W 9 0 O z o 3 L C Z x d W 9 0 O 0 t l e U N v b H V t b k 5 h b W V z J n F 1 b 3 Q 7 O l t d L C Z x d W 9 0 O 0 N v b H V t b k l k Z W 5 0 a X R p Z X M m c X V v d D s 6 W y Z x d W 9 0 O 1 N l Y 3 R p b 2 4 x L 9 C U 0 L j Q v d C w 0 L z Q u N C 6 0 L B f 0 J z Q o C / Q o d C y 0 L 7 Q t F / Q t N C 4 0 L 3 Q s N C 8 0 L j Q u t C w X 9 C c 0 K B f V G F i b G U u e 9 C Y 0 Y L Q v t C z 0 L 7 Q s t G L 0 L U g 0 L H Q s N C 7 0 Y s s M H 0 m c X V v d D s s J n F 1 b 3 Q 7 U 2 V j d G l v b j E v 0 J T Q u N C 9 0 L D Q v N C 4 0 L r Q s F / Q n N C g L 9 C h 0 L L Q v t C 0 X 9 C 0 0 L j Q v d C w 0 L z Q u N C 6 0 L B f 0 J z Q o F 9 U Y W J s Z S 5 7 0 K H R g N C 1 0 L T Q v d G P 0 Y 8 g 0 L T Q u N C 9 0 L D Q v N C 4 0 L r Q s C B V U 0 Q g L D J 9 J n F 1 b 3 Q 7 L C Z x d W 9 0 O 1 N l Y 3 R p b 2 4 x L 9 C U 0 L j Q v d C w 0 L z Q u N C 6 0 L B f 0 J z Q o C / Q o d C y 0 L 7 Q t F / Q t N C 4 0 L 3 Q s N C 8 0 L j Q u t C w X 9 C c 0 K B f V G F i b G U u e 9 C h 0 Y D Q t d C 0 0 L 3 R j 9 G P I N C 0 0 L j Q v d C w 0 L z Q u N C 6 0 L A g V V N E I C U l L D N 9 J n F 1 b 3 Q 7 L C Z x d W 9 0 O 1 N l Y 3 R p b 2 4 x L 9 C U 0 L j Q v d C w 0 L z Q u N C 6 0 L B f 0 J z Q o C / Q o d C y 0 L 7 Q t F / Q t N C 4 0 L 3 Q s N C 8 0 L j Q u t C w X 9 C c 0 K B f V G F i b G U u e 9 C R 0 L D Q u 9 C 7 0 Y s g 0 Y H R g N C 1 0 L T Q v d G P 0 Y 8 g 0 L T Q u N C 9 0 L D Q v N C 4 0 L r Q s C B V U 0 Q s N H 0 m c X V v d D s s J n F 1 b 3 Q 7 U 2 V j d G l v b j E v 0 J T Q u N C 9 0 L D Q v N C 4 0 L r Q s F / Q n N C g L 9 C h 0 L L Q v t C 0 X 9 C 0 0 L j Q v d C w 0 L z Q u N C 6 0 L B f 0 J z Q o F 9 U Y W J s Z S 5 7 0 J H Q s N C 7 0 L v R i y D R g d G A 0 L X Q t N C 9 0 Y / R j y D Q t N C 4 0 L 3 Q s N C 8 0 L j Q u t C w I C U l L D V 9 J n F 1 b 3 Q 7 L C Z x d W 9 0 O 1 N l Y 3 R p b 2 4 x L 9 C U 0 L j Q v d C w 0 L z Q u N C 6 0 L B f 0 J z Q o C / Q o d C y 0 L 7 Q t F / Q t N C 4 0 L 3 Q s N C 8 0 L j Q u t C w X 9 C c 0 K B f V G F i b G U u e 9 C h 0 Y P Q v N C 8 0 L A g 0 L H Q s N C 7 0 L v Q v t C y I F w m c X V v d D v Q l N C Y 0 J 3 Q k N C c 0 J j Q m t C Q X C Z x d W 9 0 O y w 2 f S Z x d W 9 0 O y w m c X V v d D t T Z W N 0 a W 9 u M S / Q l N C 4 0 L 3 Q s N C 8 0 L j Q u t C w X 9 C c 0 K A v 0 K H Q s t C + 0 L R f 0 L T Q u N C 9 0 L D Q v N C 4 0 L r Q s F / Q n N C g X 1 R h Y m x l L n v Q v N C 1 0 Y H R g t C + I N C y I N G A 0 L X Q u d G C 0 L j Q v d C z 0 L U g X C Z x d W 9 0 O 9 C U 0 J j Q n d C Q 0 J z Q m N C a 0 J B c J n F 1 b 3 Q 7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O T Q l R D A l Q j g l R D A l Q k Q l R D A l Q j A l R D A l Q k M l R D A l Q j g l R D A l Q k E l R D A l Q j B f J U Q w J T l D J U Q w J U E w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N C V E M C V C O C V E M C V C R C V E M C V C M C V E M C V C Q y V E M C V C O C V E M C V C Q S V E M C V C M F 8 l R D A l O U M l R D A l Q T A v J U Q w J T k 4 J U Q w J U J D J U Q w J U J G J U Q w J U J F J U Q x J T g w J U Q x J T g y J U Q w J U I 4 J U Q x J T g w J U Q w J U J F J U Q w J U I y J U Q w J U I w J U Q w J U J E J U Q w J U J E J U Q w J U I w J U Q x J T h G J T I w J U Q w J U J B J U Q w J U J E J U Q w J U I 4 J U Q w J U I z J U Q w J U I w J T I w R X h j Z W w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Q l R D A l Q k U l R D A l Q j I l R D E l O E I l R D A l Q j V f J U Q w J U J B J U Q w J U J C J U Q w J U I 4 J U Q w J U I 1 J U Q w J U J E J U Q x J T g y J U Q x J T h C X y V E M C U 5 Q y V E M C V B M D w v S X R l b V B h d G g + P C 9 J d G V t T G 9 j Y X R p b 2 4 + P F N 0 Y W J s Z U V u d H J p Z X M + P E V u d H J 5 I F R 5 c G U 9 I k l z U H J p d m F 0 Z S I g V m F s d W U 9 I m w w I i A v P j x F b n R y e S B U e X B l P S J R d W V y e U d y b 3 V w S U Q i I F Z h b H V l P S J z M D U 1 M j N j N j g t N G E 4 O C 0 0 Y T g x L T h i N m M t O D l m Z G N h Y z B m N z g 5 I i A v P j x F b n R y e S B U e X B l P S J G a W x s R W 5 h Y m x l Z C I g V m F s d W U 9 I m w x I i A v P j x F b n R y e S B U e X B l P S J G a W x s T 2 J q Z W N 0 V H l w Z S I g V m F s d W U 9 I n N U Y W J s Z S I g L z 4 8 R W 5 0 c n k g V H l w Z T 0 i R m l s b F R v R G F 0 Y U 1 v Z G V s R W 5 h Y m x l Z C I g V m F s d W U 9 I m w x I i A v P j x F b n R y e S B U e X B l P S J O Y X Z p Z 2 F 0 a W 9 u U 3 R l c E 5 h b W U i I F Z h b H V l P S J z 0 J 3 Q s N C y 0 L j Q s 9 C w 0 Y b Q u N G P I i A v P j x F b n R y e S B U e X B l P S J O Y W 1 l V X B k Y X R l Z E F m d G V y R m l s b C I g V m F s d W U 9 I m w w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E i I C 8 + P E V u d H J 5 I F R 5 c G U 9 I k Z p b G x D b 2 x 1 b W 5 O Y W 1 l c y I g V m F s d W U 9 I n N b J n F 1 b 3 Q 7 0 J P Q o N C j 0 J / Q n 9 C Q I N C U 0 J 7 Q o d C i 0 K P Q n 9 C Q J n F 1 b 3 Q 7 L C Z x d W 9 0 O 9 C a 0 L v Q u N C 1 0 Y L R i y Z x d W 9 0 O y w m c X V v d D v Q o d G D 0 L z Q v N C w J n F 1 b 3 Q 7 L C Z x d W 9 0 O 9 C R 0 L D Q u 9 C 7 0 Y s g 0 L r Q v t C 7 L d C y 0 L 4 g 0 L r Q u 9 C 4 0 L X Q v d G C 0 L 7 Q s i Z x d W 9 0 O y w m c X V v d D v Q k d C w 0 L v Q u 9 G L I N C y 0 Y v R g N G D 0 Y f Q u t C w I N C d L t C 6 0 L v Q u N C 1 0 L 3 R g t C + 0 L I m c X V v d D s s J n F 1 b 3 Q 7 0 K H R g 9 C 8 0 L z Q s C D Q s d C w 0 L v Q u 9 C + 0 L I g X C Z x d W 9 0 O 9 C d L i D Q m t C 7 0 L j Q t d C 9 0 Y L R i 1 w m c X V v d D s m c X V v d D s s J n F 1 b 3 Q 7 0 J z Q t d G B 0 Y L Q v i D Q s i D R g N C 1 0 L n R g t C 4 0 L 3 Q s 9 C 1 I F w m c X V v d D v Q n S 4 g 0 J r Q u 9 C 4 0 L X Q v d G C 0 Y t c J n F 1 b 3 Q 7 J n F 1 b 3 Q 7 X S I g L z 4 8 R W 5 0 c n k g V H l w Z T 0 i R m l s b E N v b H V t b l R 5 c G V z I i B W Y W x 1 Z T 0 i c 0 J n T V J C U V V G Q X c 9 P S I g L z 4 8 R W 5 0 c n k g V H l w Z T 0 i R m l s b E x h c 3 R V c G R h d G V k I i B W Y W x 1 Z T 0 i Z D I w M j M t M D k t M j J U M T E 6 M z I 6 M T Q u N D I z M j A 3 M 1 o i I C 8 + P E V u d H J 5 I F R 5 c G U 9 I k Z p b G x F c n J v c k N v d W 5 0 I i B W Y W x 1 Z T 0 i b D A i I C 8 + P E V u d H J 5 I F R 5 c G U 9 I l J l Y 2 9 2 Z X J 5 V G F y Z 2 V 0 U 2 h l Z X Q i I F Z h b H V l P S J z 0 J z Q t d C 9 0 L X Q t N C 2 0 L X R g N G L X 9 G A 0 L D Q t 9 C y 0 L j R g t C 4 0 Y 8 i I C 8 + P E V u d H J 5 I F R 5 c G U 9 I l J l Y 2 9 2 Z X J 5 V G F y Z 2 V 0 Q 2 9 s d W 1 u I i B W Y W x 1 Z T 0 i b D I i I C 8 + P E V u d H J 5 I F R 5 c G U 9 I l J l Y 2 9 2 Z X J 5 V G F y Z 2 V 0 U m 9 3 I i B W Y W x 1 Z T 0 i b D I 3 I i A v P j x F b n R y e S B U e X B l P S J G a W x s V G F y Z 2 V 0 I i B W Y W x 1 Z T 0 i c 9 C d 0 L 7 Q s t G L 0 L V f 0 L r Q u 9 C 4 0 L X Q v d G C 0 Y t f 0 J z Q o C I g L z 4 8 R W 5 0 c n k g V H l w Z T 0 i R m l s b E V y c m 9 y Q 2 9 k Z S I g V m F s d W U 9 I n N V b m t u b 3 d u I i A v P j x F b n R y e S B U e X B l P S J R d W V y e U l E I i B W Y W x 1 Z T 0 i c z J h N D E 5 Z j I 4 L W F i O D A t N D B k M C 0 4 M T U x L T Q 1 Z D B i Y j l j M j d h M y I g L z 4 8 R W 5 0 c n k g V H l w Z T 0 i R m l s b E N v d W 5 0 I i B W Y W x 1 Z T 0 i b D g i I C 8 + P E V u d H J 5 I F R 5 c G U 9 I k Z p b G x T d G F 0 d X M i I F Z h b H V l P S J z Q 2 9 t c G x l d G U i I C 8 + P E V u d H J 5 I F R 5 c G U 9 I k F k Z G V k V G 9 E Y X R h T W 9 k Z W w i I F Z h b H V l P S J s M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0 J 3 Q v t C y 0 Y v Q t V / Q u t C 7 0 L j Q t d C 9 0 Y L R i 1 / Q n N C g L 9 C h 0 L L Q v t C 0 X 9 C d 0 J r Q u 1 / Q n N C g X 1 R h Y m x l L n v Q k 9 C g 0 K P Q n 9 C f 0 J A g 0 J T Q n t C h 0 K L Q o 9 C f 0 J A s M H 0 m c X V v d D s s J n F 1 b 3 Q 7 U 2 V j d G l v b j E v 0 J 3 Q v t C y 0 Y v Q t V / Q u t C 7 0 L j Q t d C 9 0 Y L R i 1 / Q n N C g L 9 C Y 0 L f Q v N C 1 0 L 3 Q t d C 9 0 L 3 R i 9 C 5 I N G C 0 L j Q v y 5 7 0 J r Q u 9 C 4 0 L X R g t G L L D F 9 J n F 1 b 3 Q 7 L C Z x d W 9 0 O 1 N l Y 3 R p b 2 4 x L 9 C d 0 L 7 Q s t G L 0 L V f 0 L r Q u 9 C 4 0 L X Q v d G C 0 Y t f 0 J z Q o C / Q m N C 3 0 L z Q t d C 9 0 L X Q v d C 9 0 Y v Q u S D R g t C 4 0 L 8 u e 9 C h 0 Y P Q v N C 8 0 L A s M n 0 m c X V v d D s s J n F 1 b 3 Q 7 U 2 V j d G l v b j E v 0 J 3 Q v t C y 0 Y v Q t V / Q u t C 7 0 L j Q t d C 9 0 Y L R i 1 / Q n N C g L 9 C Y 0 L f Q v N C 1 0 L 3 Q t d C 9 0 L 3 R i 9 C 5 I N G C 0 L j Q v y 5 7 0 J H Q s N C 7 0 L v R i y D Q u t C + 0 L s t 0 L L Q v i D Q u t C 7 0 L j Q t d C 9 0 Y L Q v t C y L D N 9 J n F 1 b 3 Q 7 L C Z x d W 9 0 O 1 N l Y 3 R p b 2 4 x L 9 C d 0 L 7 Q s t G L 0 L V f 0 L r Q u 9 C 4 0 L X Q v d G C 0 Y t f 0 J z Q o C / Q m N C 3 0 L z Q t d C 9 0 L X Q v d C 9 0 Y v Q u S D R g t C 4 0 L 8 u e 9 C R 0 L D Q u 9 C 7 0 Y s g 0 L L R i 9 G A 0 Y P R h 9 C 6 0 L A g 0 J 0 u 0 L r Q u 9 C 4 0 L X Q v d G C 0 L 7 Q s i w 0 f S Z x d W 9 0 O y w m c X V v d D t T Z W N 0 a W 9 u M S / Q n d C + 0 L L R i 9 C 1 X 9 C 6 0 L v Q u N C 1 0 L 3 R g t G L X 9 C c 0 K A v 0 J j Q t 9 C 8 0 L X Q v d C 1 0 L 3 Q v d G L 0 L k g 0 Y L Q u N C / L n v Q o d G D 0 L z Q v N C w I N C x 0 L D Q u 9 C 7 0 L 7 Q s i B c J n F 1 b 3 Q 7 0 J 0 u I N C a 0 L v Q u N C 1 0 L 3 R g t G L X C Z x d W 9 0 O y w 1 f S Z x d W 9 0 O y w m c X V v d D t T Z W N 0 a W 9 u M S / Q n d C + 0 L L R i 9 C 1 X 9 C 6 0 L v Q u N C 1 0 L 3 R g t G L X 9 C c 0 K A v 0 J j Q t 9 C 8 0 L X Q v d C 1 0 L 3 Q v d G L 0 L k g 0 Y L Q u N C / L n v Q n N C 1 0 Y H R g t C + I N C y I N G A 0 L X Q u d G C 0 L j Q v d C z 0 L U g X C Z x d W 9 0 O 9 C d L i D Q m t C 7 0 L j Q t d C 9 0 Y L R i 1 w m c X V v d D s s N n 0 m c X V v d D t d L C Z x d W 9 0 O 0 N v b H V t b k N v d W 5 0 J n F 1 b 3 Q 7 O j c s J n F 1 b 3 Q 7 S 2 V 5 Q 2 9 s d W 1 u T m F t Z X M m c X V v d D s 6 W 1 0 s J n F 1 b 3 Q 7 Q 2 9 s d W 1 u S W R l b n R p d G l l c y Z x d W 9 0 O z p b J n F 1 b 3 Q 7 U 2 V j d G l v b j E v 0 J 3 Q v t C y 0 Y v Q t V / Q u t C 7 0 L j Q t d C 9 0 Y L R i 1 / Q n N C g L 9 C h 0 L L Q v t C 0 X 9 C d 0 J r Q u 1 / Q n N C g X 1 R h Y m x l L n v Q k 9 C g 0 K P Q n 9 C f 0 J A g 0 J T Q n t C h 0 K L Q o 9 C f 0 J A s M H 0 m c X V v d D s s J n F 1 b 3 Q 7 U 2 V j d G l v b j E v 0 J 3 Q v t C y 0 Y v Q t V / Q u t C 7 0 L j Q t d C 9 0 Y L R i 1 / Q n N C g L 9 C Y 0 L f Q v N C 1 0 L 3 Q t d C 9 0 L 3 R i 9 C 5 I N G C 0 L j Q v y 5 7 0 J r Q u 9 C 4 0 L X R g t G L L D F 9 J n F 1 b 3 Q 7 L C Z x d W 9 0 O 1 N l Y 3 R p b 2 4 x L 9 C d 0 L 7 Q s t G L 0 L V f 0 L r Q u 9 C 4 0 L X Q v d G C 0 Y t f 0 J z Q o C / Q m N C 3 0 L z Q t d C 9 0 L X Q v d C 9 0 Y v Q u S D R g t C 4 0 L 8 u e 9 C h 0 Y P Q v N C 8 0 L A s M n 0 m c X V v d D s s J n F 1 b 3 Q 7 U 2 V j d G l v b j E v 0 J 3 Q v t C y 0 Y v Q t V / Q u t C 7 0 L j Q t d C 9 0 Y L R i 1 / Q n N C g L 9 C Y 0 L f Q v N C 1 0 L 3 Q t d C 9 0 L 3 R i 9 C 5 I N G C 0 L j Q v y 5 7 0 J H Q s N C 7 0 L v R i y D Q u t C + 0 L s t 0 L L Q v i D Q u t C 7 0 L j Q t d C 9 0 Y L Q v t C y L D N 9 J n F 1 b 3 Q 7 L C Z x d W 9 0 O 1 N l Y 3 R p b 2 4 x L 9 C d 0 L 7 Q s t G L 0 L V f 0 L r Q u 9 C 4 0 L X Q v d G C 0 Y t f 0 J z Q o C / Q m N C 3 0 L z Q t d C 9 0 L X Q v d C 9 0 Y v Q u S D R g t C 4 0 L 8 u e 9 C R 0 L D Q u 9 C 7 0 Y s g 0 L L R i 9 G A 0 Y P R h 9 C 6 0 L A g 0 J 0 u 0 L r Q u 9 C 4 0 L X Q v d G C 0 L 7 Q s i w 0 f S Z x d W 9 0 O y w m c X V v d D t T Z W N 0 a W 9 u M S / Q n d C + 0 L L R i 9 C 1 X 9 C 6 0 L v Q u N C 1 0 L 3 R g t G L X 9 C c 0 K A v 0 J j Q t 9 C 8 0 L X Q v d C 1 0 L 3 Q v d G L 0 L k g 0 Y L Q u N C / L n v Q o d G D 0 L z Q v N C w I N C x 0 L D Q u 9 C 7 0 L 7 Q s i B c J n F 1 b 3 Q 7 0 J 0 u I N C a 0 L v Q u N C 1 0 L 3 R g t G L X C Z x d W 9 0 O y w 1 f S Z x d W 9 0 O y w m c X V v d D t T Z W N 0 a W 9 u M S / Q n d C + 0 L L R i 9 C 1 X 9 C 6 0 L v Q u N C 1 0 L 3 R g t G L X 9 C c 0 K A v 0 J j Q t 9 C 8 0 L X Q v d C 1 0 L 3 Q v d G L 0 L k g 0 Y L Q u N C / L n v Q n N C 1 0 Y H R g t C + I N C y I N G A 0 L X Q u d G C 0 L j Q v d C z 0 L U g X C Z x d W 9 0 O 9 C d L i D Q m t C 7 0 L j Q t d C 9 0 Y L R i 1 w m c X V v d D s s N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U 5 R C V E M C V C R S V E M C V C M i V E M S U 4 Q i V E M C V C N V 8 l R D A l Q k E l R D A l Q k I l R D A l Q j g l R D A l Q j U l R D A l Q k Q l R D E l O D I l R D E l O E J f J U Q w J T l D J U Q w J U E w L y V E M C U 5 O C V E M S U 4 M S V E M S U 4 M i V E M C V C R S V E M S U 4 N y V E M C V C R C V E M C V C O C V E M C V C Q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C V E M C V C R S V E M C V C M i V E M S U 4 Q i V E M C V C N V 8 l R D A l Q k E l R D A l Q k I l R D A l Q j g l R D A l Q j U l R D A l Q k Q l R D E l O D I l R D E l O E J f J U Q w J T l D J U Q w J U E w L y V E M C U 5 O C V E M C V C Q y V E M C V C R i V E M C V C R S V E M S U 4 M C V E M S U 4 M i V E M C V C O C V E M S U 4 M C V E M C V C R S V E M C V C M i V E M C V C M C V E M C V C R C V E M C V C R C V E M C V C M C V E M S U 4 R i U y M C V E M C V C Q S V E M C V C R C V E M C V C O C V E M C V C M y V E M C V C M C U y M E V 4 Y 2 V s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T l E J U Q w J U J F J U Q w J U I y J U Q x J T h C J U Q w J U I 1 X y V E M C V C Q S V E M C V C Q i V E M C V C O C V E M C V C N S V E M C V C R C V E M S U 4 M i V E M S U 4 Q l 8 l R D A l O U M l R D A l Q T A v J U Q w J U E x J U Q w J U I y J U Q w J U J F J U Q w J U I 0 X y V E M C U 5 R C V E M C U 5 Q S V E M C V C Q l 8 l R D A l O U M l R D A l Q T B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U Q l R D A l Q k U l R D A l Q j I l R D E l O E I l R D A l Q j V f J U Q w J U J B J U Q w J U J C J U Q w J U I 4 J U Q w J U I 1 J U Q w J U J E J U Q x J T g y J U Q x J T h C X y V E M C U 5 Q y V E M C V B M C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I l R D A l O T N f J U Q w J T l D J U Q w J U E w P C 9 J d G V t U G F 0 a D 4 8 L 0 l 0 Z W 1 M b 2 N h d G l v b j 4 8 U 3 R h Y m x l R W 5 0 c m l l c z 4 8 R W 5 0 c n k g V H l w Z T 0 i S X N Q c m l 2 Y X R l I i B W Y W x 1 Z T 0 i b D A i I C 8 + P E V u d H J 5 I F R 5 c G U 9 I l F 1 Z X J 5 R 3 J v d X B J R C I g V m F s d W U 9 I n M w N T U y M 2 M 2 O C 0 0 Y T g 4 L T R h O D E t O G I 2 Y y 0 4 O W Z k Y 2 F j M G Y 3 O D k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E i I C 8 + P E V u d H J 5 I F R 5 c G U 9 I k 5 h d m l n Y X R p b 2 5 T d G V w T m F t Z S I g V m F s d W U 9 I n P Q n d C w 0 L L Q u N C z 0 L D R h t C 4 0 Y 8 i I C 8 + P E V u d H J 5 I F R 5 c G U 9 I k 5 h b W V V c G R h d G V k Q W Z 0 Z X J G a W x s I i B W Y W x 1 Z T 0 i b D A i I C 8 + P E V u d H J 5 I F R 5 c G U 9 I l J l c 3 V s d F R 5 c G U i I F Z h b H V l P S J z V G F i b G U i I C 8 + P E V u d H J 5 I F R 5 c G U 9 I k J 1 Z m Z l c k 5 l e H R S Z W Z y Z X N o I i B W Y W x 1 Z T 0 i b D E i I C 8 + P E V u d H J 5 I F R 5 c G U 9 I k Z p b G x l Z E N v b X B s Z X R l U m V z d W x 0 V G 9 X b 3 J r c 2 h l Z X Q i I F Z h b H V l P S J s M S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M y 0 w O S 0 y M l Q x M T o z M j o x N C 4 0 M j M y M D c z W i I g L z 4 8 R W 5 0 c n k g V H l w Z T 0 i R m l s b E N v b H V t b l R 5 c G V z I i B W Y W x 1 Z T 0 i c 0 J n V U Z C U T 0 9 I i A v P j x F b n R y e S B U e X B l P S J S Z W N v d m V y e V R h c m d l d F N o Z W V 0 I i B W Y W x 1 Z T 0 i c 9 C c 0 L X Q v d C 1 0 L T Q t t C 1 0 Y D R i 1 / R g N C w 0 L f Q s t C 4 0 Y L Q u N G P I i A v P j x F b n R y e S B U e X B l P S J S Z W N v d m V y e V R h c m d l d E N v b H V t b i I g V m F s d W U 9 I m w y I i A v P j x F b n R y e S B U e X B l P S J S Z W N v d m V y e V R h c m d l d F J v d y I g V m F s d W U 9 I m w z O S I g L z 4 8 R W 5 0 c n k g V H l w Z T 0 i R m l s b F R h c m d l d C I g V m F s d W U 9 I n P Q o t C T X 9 C c 0 K A i I C 8 + P E V u d H J 5 I F R 5 c G U 9 I k Z p b G x D b 2 x 1 b W 5 O Y W 1 l c y I g V m F s d W U 9 I n N b J n F 1 b 3 Q 7 0 J P R g N G D 0 L / Q v 9 C w I N C 0 0 L 7 R g d G C 0 Y P Q v 9 C w J n F 1 b 3 Q 7 L C Z x d W 9 0 O 9 C U 0 L 7 Q u 9 G P I N G A L d C 4 0 L g g 0 J 3 Q n C Z x d W 9 0 O y w m c X V v d D v Q k d C w 0 L v Q u 9 G L I N G A 0 L X Q u d G C 0 L j Q v d C z 0 L A g 0 K L Q k y Z x d W 9 0 O y w m c X V v d D v Q n N C 1 0 Y H R g t C + I N C y I N G A 0 L X Q u d G C 0 L j Q v d C z 0 L U g 0 K L Q k y Z x d W 9 0 O 1 0 i I C 8 + P E V u d H J 5 I F R 5 c G U 9 I l F 1 Z X J 5 S U Q i I F Z h b H V l P S J z N T A 0 Z W Q z O T E t Z D B l O S 0 0 Y W I w L T h j N j M t Y m J l N m E 0 N z B l Y z h m I i A v P j x F b n R y e S B U e X B l P S J G a W x s U 3 R h d H V z I i B W Y W x 1 Z T 0 i c 0 N v b X B s Z X R l I i A v P j x F b n R y e S B U e X B l P S J G a W x s Q 2 9 1 b n Q i I F Z h b H V l P S J s O C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0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/ Q o t C T X 9 C c 0 K A v 0 K H Q s t C + 0 L R f 0 K L Q k 1 / Q n N C g X 1 R h Y m x l L n v Q k 9 G A 0 Y P Q v 9 C / 0 L A g 0 L T Q v t G B 0 Y L R g 9 C / 0 L A s M H 0 m c X V v d D s s J n F 1 b 3 Q 7 U 2 V j d G l v b j E v 0 K L Q k 1 / Q n N C g L 9 C h 0 L L Q v t C 0 X 9 C i 0 J N f 0 J z Q o F 9 U Y W J s Z S 5 7 0 J T Q v t C 7 0 Y 8 g 0 Y A t 0 L j Q u C D Q n d C c L D F 9 J n F 1 b 3 Q 7 L C Z x d W 9 0 O 1 N l Y 3 R p b 2 4 x L 9 C i 0 J N f 0 J z Q o C / Q o d C y 0 L 7 Q t F / Q o t C T X 9 C c 0 K B f V G F i b G U u e 9 C R 0 L D Q u 9 C 7 0 Y s g 0 Y D Q t d C 5 0 Y L Q u N C 9 0 L P Q s C D Q o t C T L D J 9 J n F 1 b 3 Q 7 L C Z x d W 9 0 O 1 N l Y 3 R p b 2 4 x L 9 C i 0 J N f 0 J z Q o C / Q o d C y 0 L 7 Q t F / Q o t C T X 9 C c 0 K B f V G F i b G U u e 9 C c 0 L X R g d G C 0 L 4 g 0 L I g 0 Y D Q t d C 5 0 Y L Q u N C 9 0 L P Q t S D Q o t C T L D N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9 C i 0 J N f 0 J z Q o C / Q o d C y 0 L 7 Q t F / Q o t C T X 9 C c 0 K B f V G F i b G U u e 9 C T 0 Y D R g 9 C / 0 L / Q s C D Q t N C + 0 Y H R g t G D 0 L / Q s C w w f S Z x d W 9 0 O y w m c X V v d D t T Z W N 0 a W 9 u M S / Q o t C T X 9 C c 0 K A v 0 K H Q s t C + 0 L R f 0 K L Q k 1 / Q n N C g X 1 R h Y m x l L n v Q l N C + 0 L v R j y D R g C 3 Q u N C 4 I N C d 0 J w s M X 0 m c X V v d D s s J n F 1 b 3 Q 7 U 2 V j d G l v b j E v 0 K L Q k 1 / Q n N C g L 9 C h 0 L L Q v t C 0 X 9 C i 0 J N f 0 J z Q o F 9 U Y W J s Z S 5 7 0 J H Q s N C 7 0 L v R i y D R g N C 1 0 L n R g t C 4 0 L 3 Q s 9 C w I N C i 0 J M s M n 0 m c X V v d D s s J n F 1 b 3 Q 7 U 2 V j d G l v b j E v 0 K L Q k 1 / Q n N C g L 9 C h 0 L L Q v t C 0 X 9 C i 0 J N f 0 J z Q o F 9 U Y W J s Z S 5 7 0 J z Q t d G B 0 Y L Q v i D Q s i D R g N C 1 0 L n R g t C 4 0 L 3 Q s 9 C 1 I N C i 0 J M s M 3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y V E M C V B M i V E M C U 5 M 1 8 l R D A l O U M l R D A l Q T A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y J U Q w J T k z X y V E M C U 5 Q y V E M C V B M C 8 l R D A l O T g l R D A l Q k M l R D A l Q k Y l R D A l Q k U l R D E l O D A l R D E l O D I l R D A l Q j g l R D E l O D A l R D A l Q k U l R D A l Q j I l R D A l Q j A l R D A l Q k Q l R D A l Q k Q l R D A l Q j A l R D E l O E Y l M j A l R D A l Q k E l R D A l Q k Q l R D A l Q j g l R D A l Q j M l R D A l Q j A l M j B F e G N l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V B M i V E M C U 5 M 1 8 l R D A l O U M l R D A l Q T A v J U Q w J U E x J U Q w J U I y J U Q w J U J F J U Q w J U I 0 X y V E M C V B M i V E M C U 5 M 1 8 l R D A l O U M l R D A l Q T B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E l R D A l Q k Y l R D A l Q j g l R D E l O D E l R D A l Q k U l R D A l Q k F f J U Q x J T g 0 J U Q w J U I w J U Q w J U I 5 J U Q w J U J C J U Q w J U J F J U Q w J U I y X y V E M C U 5 Q y V E M C U 5 R j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0 J 3 Q s N C y 0 L j Q s 9 C w 0 Y b Q u N G P I i A v P j x F b n R y e S B U e X B l P S J G a W x s Z W R D b 2 1 w b G V 0 Z V J l c 3 V s d F R v V 2 9 y a 3 N o Z W V 0 I i B W Y W x 1 Z T 0 i b D A i I C 8 + P E V u d H J 5 I F R 5 c G U 9 I k Z p b G x F c n J v c k N v d W 5 0 I i B W Y W x 1 Z T 0 i b D A i I C 8 + P E V u d H J 5 I F R 5 c G U 9 I k Z p b G x M Y X N 0 V X B k Y X R l Z C I g V m F s d W U 9 I m Q y M D I z L T A 5 L T I y V D E x O j M y O j E 0 L j Q z M z Q 0 N D J a I i A v P j x F b n R y e S B U e X B l P S J G a W x s Q 2 9 s d W 1 u V H l w Z X M i I F Z h b H V l P S J z R U F Z R 0 J 3 Y 0 h C Z z 0 9 I i A v P j x F b n R y e S B U e X B l P S J G a W x s Q 2 9 s d W 1 u T m F t Z X M i I F Z h b H V l P S J z W y Z x d W 9 0 O 0 N v b n R l b n Q m c X V v d D s s J n F 1 b 3 Q 7 T m F t Z S Z x d W 9 0 O y w m c X V v d D t F e H R l b n N p b 2 4 m c X V v d D s s J n F 1 b 3 Q 7 R G F 0 Z S B h Y 2 N l c 3 N l Z C Z x d W 9 0 O y w m c X V v d D t E Y X R l I G 1 v Z G l m a W V k J n F 1 b 3 Q 7 L C Z x d W 9 0 O 0 R h d G U g Y 3 J l Y X R l Z C Z x d W 9 0 O y w m c X V v d D t G b 2 x k Z X I g U G F 0 a C Z x d W 9 0 O 1 0 i I C 8 + P E V u d H J 5 I F R 5 c G U 9 I l F 1 Z X J 5 R 3 J v d X B J R C I g V m F s d W U 9 I n M 5 M z I 2 N m F k M C 1 k M D I 0 L T R j Z G Q t O W Q w M C 1 h Y j N k M j I z Z T J j Y m Q i I C 8 + P E V u d H J 5 I F R 5 c G U 9 I l F 1 Z X J 5 S U Q i I F Z h b H V l P S J z M z d l M D Y z N 2 I t M T V m O S 0 0 Y j I 5 L T g x Y 2 Y t M z c 4 Z j I 4 Z G F m M m J i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D b 3 V u d C I g V m F s d W U 9 I m w x I i A v P j x F b n R y e S B U e X B l P S J B Z G R l Z F R v R G F 0 Y U 1 v Z G V s I i B W Y W x 1 Z T 0 i b D E i I C 8 + P E V u d H J 5 I F R 5 c G U 9 I l J l b G F 0 a W 9 u c 2 h p c E l u Z m 9 D b 2 5 0 Y W l u Z X I i I F Z h b H V l P S J z e y Z x d W 9 0 O 2 N v b H V t b k N v d W 5 0 J n F 1 b 3 Q 7 O j c s J n F 1 b 3 Q 7 a 2 V 5 Q 2 9 s d W 1 u T m F t Z X M m c X V v d D s 6 W y Z x d W 9 0 O 0 Z v b G R l c i B Q Y X R o J n F 1 b 3 Q 7 L C Z x d W 9 0 O 0 5 h b W U m c X V v d D t d L C Z x d W 9 0 O 3 F 1 Z X J 5 U m V s Y X R p b 2 5 z a G l w c y Z x d W 9 0 O z p b X S w m c X V v d D t j b 2 x 1 b W 5 J Z G V u d G l 0 a W V z J n F 1 b 3 Q 7 O l s m c X V v d D t T Z W N 0 a W 9 u M S / Q o d C / 0 L j R g d C + 0 L p f 0 Y T Q s N C 5 0 L v Q v t C y X 9 C c 0 J 8 v 0 J j R g d G C 0 L 7 R h 9 C 9 0 L j Q u i 5 7 Q 2 9 u d G V u d C w w f S Z x d W 9 0 O y w m c X V v d D t T Z W N 0 a W 9 u M S / Q o d C / 0 L j R g d C + 0 L p f 0 Y T Q s N C 5 0 L v Q v t C y X 9 C c 0 J 8 v 0 J j R g d G C 0 L 7 R h 9 C 9 0 L j Q u i 5 7 T m F t Z S w x f S Z x d W 9 0 O y w m c X V v d D t T Z W N 0 a W 9 u M S / Q o d C / 0 L j R g d C + 0 L p f 0 Y T Q s N C 5 0 L v Q v t C y X 9 C c 0 J 8 v 0 J j R g d G C 0 L 7 R h 9 C 9 0 L j Q u i 5 7 R X h 0 Z W 5 z a W 9 u L D J 9 J n F 1 b 3 Q 7 L C Z x d W 9 0 O 1 N l Y 3 R p b 2 4 x L 9 C h 0 L / Q u N G B 0 L 7 Q u l / R h N C w 0 L n Q u 9 C + 0 L J f 0 J z Q n y / Q m N G B 0 Y L Q v t G H 0 L 3 Q u N C 6 L n t E Y X R l I G F j Y 2 V z c 2 V k L D N 9 J n F 1 b 3 Q 7 L C Z x d W 9 0 O 1 N l Y 3 R p b 2 4 x L 9 C h 0 L / Q u N G B 0 L 7 Q u l / R h N C w 0 L n Q u 9 C + 0 L J f 0 J z Q n y / Q m N G B 0 Y L Q v t G H 0 L 3 Q u N C 6 L n t E Y X R l I G 1 v Z G l m a W V k L D R 9 J n F 1 b 3 Q 7 L C Z x d W 9 0 O 1 N l Y 3 R p b 2 4 x L 9 C h 0 L / Q u N G B 0 L 7 Q u l / R h N C w 0 L n Q u 9 C + 0 L J f 0 J z Q n y / Q m N G B 0 Y L Q v t G H 0 L 3 Q u N C 6 L n t E Y X R l I G N y Z W F 0 Z W Q s N X 0 m c X V v d D s s J n F 1 b 3 Q 7 U 2 V j d G l v b j E v 0 K H Q v 9 C 4 0 Y H Q v t C 6 X 9 G E 0 L D Q u d C 7 0 L 7 Q s l / Q n N C f L 9 C Y 0 Y H R g t C + 0 Y f Q v d C 4 0 L o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/ Q o d C / 0 L j R g d C + 0 L p f 0 Y T Q s N C 5 0 L v Q v t C y X 9 C c 0 J 8 v 0 J j R g d G C 0 L 7 R h 9 C 9 0 L j Q u i 5 7 Q 2 9 u d G V u d C w w f S Z x d W 9 0 O y w m c X V v d D t T Z W N 0 a W 9 u M S / Q o d C / 0 L j R g d C + 0 L p f 0 Y T Q s N C 5 0 L v Q v t C y X 9 C c 0 J 8 v 0 J j R g d G C 0 L 7 R h 9 C 9 0 L j Q u i 5 7 T m F t Z S w x f S Z x d W 9 0 O y w m c X V v d D t T Z W N 0 a W 9 u M S / Q o d C / 0 L j R g d C + 0 L p f 0 Y T Q s N C 5 0 L v Q v t C y X 9 C c 0 J 8 v 0 J j R g d G C 0 L 7 R h 9 C 9 0 L j Q u i 5 7 R X h 0 Z W 5 z a W 9 u L D J 9 J n F 1 b 3 Q 7 L C Z x d W 9 0 O 1 N l Y 3 R p b 2 4 x L 9 C h 0 L / Q u N G B 0 L 7 Q u l / R h N C w 0 L n Q u 9 C + 0 L J f 0 J z Q n y / Q m N G B 0 Y L Q v t G H 0 L 3 Q u N C 6 L n t E Y X R l I G F j Y 2 V z c 2 V k L D N 9 J n F 1 b 3 Q 7 L C Z x d W 9 0 O 1 N l Y 3 R p b 2 4 x L 9 C h 0 L / Q u N G B 0 L 7 Q u l / R h N C w 0 L n Q u 9 C + 0 L J f 0 J z Q n y / Q m N G B 0 Y L Q v t G H 0 L 3 Q u N C 6 L n t E Y X R l I G 1 v Z G l m a W V k L D R 9 J n F 1 b 3 Q 7 L C Z x d W 9 0 O 1 N l Y 3 R p b 2 4 x L 9 C h 0 L / Q u N G B 0 L 7 Q u l / R h N C w 0 L n Q u 9 C + 0 L J f 0 J z Q n y / Q m N G B 0 Y L Q v t G H 0 L 3 Q u N C 6 L n t E Y X R l I G N y Z W F 0 Z W Q s N X 0 m c X V v d D s s J n F 1 b 3 Q 7 U 2 V j d G l v b j E v 0 K H Q v 9 C 4 0 Y H Q v t C 6 X 9 G E 0 L D Q u d C 7 0 L 7 Q s l / Q n N C f L 9 C Y 0 Y H R g t C + 0 Y f Q v d C 4 0 L o u e 0 Z v b G R l c i B Q Y X R o L D d 9 J n F 1 b 3 Q 7 X S w m c X V v d D t S Z W x h d G l v b n N o a X B J b m Z v J n F 1 b 3 Q 7 O l t d f S I g L z 4 8 L 1 N 0 Y W J s Z U V u d H J p Z X M + P C 9 J d G V t P j x J d G V t P j x J d G V t T G 9 j Y X R p b 2 4 + P E l 0 Z W 1 U e X B l P k Z v c m 1 1 b G E 8 L 0 l 0 Z W 1 U e X B l P j x J d G V t U G F 0 a D 5 T Z W N 0 a W 9 u M S 8 l R D A l Q T E l R D A l Q k Y l R D A l Q j g l R D E l O D E l R D A l Q k U l R D A l Q k F f J U Q x J T g 0 J U Q w J U I w J U Q w J U I 5 J U Q w J U J C J U Q w J U J F J U Q w J U I y X y V E M C U 5 Q y V E M C U 5 R i 8 l R D A l O T g l R D E l O D E l R D E l O D I l R D A l Q k U l R D E l O D c l R D A l Q k Q l R D A l Q j g l R D A l Q k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I l R D A l O T N f J U Q x J T g w J U Q x J T g z J U Q w J U J B J U Q w J U J F J U Q w J U I y J U Q w J U J F J U Q w J U I 0 J U Q w J U I 4 J U Q x J T g y J U Q w J U I 1 J U Q w J U J C J U Q w J U I 4 L y V E M C V B M S V E M C V C M i V E M C V C R S V E M C V C N F 8 l R D A l Q T I l R D A l O T N f J U Q w J T k 0 J U Q w J U I 4 J U Q x J T g w J U Q w J U I 1 J U Q w J U J B J U Q x J T g y J U Q w J U J F J U Q x J T g w X 1 R h Y m x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J U Q w J U E y J U Q w J T k z X y V E M S U 4 M C V E M S U 4 M y V E M C V C Q S V E M C V C R S V E M C V C M i V E M C V C R S V E M C V C N C V E M C V C O C V E M S U 4 M i V E M C V C N S V E M C V C Q i V E M C V C O C 8 l R D A l Q T E l R D E l O D I l R D E l O D A l R D A l Q k U l R D A l Q k E l R D A l Q j g l M j A l R D E l O D E l M j A l R D A l Q k Y l R D E l O D A l R D A l Q j g l R D A l Q k M l R D A l Q j U l R D A l Q k Q l R D A l Q j U l R D A l Q k Q l R D A l Q k Q l R D E l O E I l R D A l Q k M l M j A l R D E l O D Q l R D A l Q j g l R D A l Q k I l R D E l O E M l R D E l O D I l R D E l O D A l R D A l Q k U l R D A l Q k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Q T I l R D A l O T N f J U Q x J T g w J U Q x J T g z J U Q w J U J B J U Q w J U J F J U Q w J U I y J U Q w J U J F J U Q w J U I 0 J U Q w J U I 4 J U Q x J T g y J U Q w J U I 1 J U Q w J U J C J U Q w J U I 4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S V 8 l R D A l O U M l R D A l O U Y 8 L 0 l 0 Z W 1 Q Y X R o P j w v S X R l b U x v Y 2 F 0 a W 9 u P j x T d G F i b G V F b n R y a W V z P j x F b n R y e S B U e X B l P S J J c 1 B y a X Z h d G U i I F Z h b H V l P S J s M C I g L z 4 8 R W 5 0 c n k g V H l w Z T 0 i R m l s b E V u Y W J s Z W Q i I F Z h b H V l P S J s M S I g L z 4 8 R W 5 0 c n k g V H l w Z T 0 i R m l s b E 9 i a m V j d F R 5 c G U i I F Z h b H V l P S J z V G F i b G U i I C 8 + P E V u d H J 5 I F R 5 c G U 9 I k Z p b G x U b 0 R h d G F N b 2 R l b E V u Y W J s Z W Q i I F Z h b H V l P S J s M S I g L z 4 8 R W 5 0 c n k g V H l w Z T 0 i T m F 2 a W d h d G l v b l N 0 Z X B O Y W 1 l I i B W Y W x 1 Z T 0 i c 9 C d 0 L D Q s t C 4 0 L P Q s N G G 0 L j R j y I g L z 4 8 R W 5 0 c n k g V H l w Z T 0 i T m F t Z V V w Z G F 0 Z W R B Z n R l c k Z p b G w i I F Z h b H V l P S J s M C I g L z 4 8 R W 5 0 c n k g V H l w Z T 0 i U m V z d W x 0 V H l w Z S I g V m F s d W U 9 I n N U Y W J s Z S I g L z 4 8 R W 5 0 c n k g V H l w Z T 0 i Q n V m Z m V y T m V 4 d F J l Z n J l c 2 g i I F Z h b H V l P S J s M S I g L z 4 8 R W 5 0 c n k g V H l w Z T 0 i R m l s b G V k Q 2 9 t c G x l d G V S Z X N 1 b H R U b 1 d v c m t z a G V l d C I g V m F s d W U 9 I m w x I i A v P j x F b n R y e S B U e X B l P S J G a W x s R X J y b 3 J D b 3 V u d C I g V m F s d W U 9 I m w w I i A v P j x F b n R y e S B U e X B l P S J G a W x s T G F z d F V w Z G F 0 Z W Q i I F Z h b H V l P S J k M j A y M y 0 w O S 0 y M l Q x M T o z M j o x N C 4 0 M z M 0 N D Q y W i I g L z 4 8 R W 5 0 c n k g V H l w Z T 0 i R m l s b E N v b H V t b l R 5 c G V z I i B W Y W x 1 Z T 0 i c 0 J n W U Z C U V V G Q l F V P S I g L z 4 8 R W 5 0 c n k g V H l w Z T 0 i R m l s b E N v b H V t b k 5 h b W V z I i B W Y W x 1 Z T 0 i c 1 s m c X V v d D v Q p N C Y 0 J 4 m c X V v d D s s J n F 1 b 3 Q 7 0 J z Q t d C 9 0 L X Q t N C 2 0 L X R g C Z x d W 9 0 O y w m c X V v d D v Q n 9 C 7 0 L D Q v V x c 0 K T Q s N C 6 0 Y I m c X V v d D s s J n F 1 b 3 Q 7 0 J T Q l y Z x d W 9 0 O y w m c X V v d D v Q l 9 C y 0 L 7 Q v d C 6 0 L g m c X V v d D s s J n F 1 b 3 Q 7 0 J D R g t G C 0 L X R g d G C 0 L D R h t C 4 0 Y 8 m c X V v d D s s J n F 1 b 3 Q 7 0 K H R g 9 C 8 0 L z Q s C D Q s d C w 0 L v Q u 9 C + 0 L I m c X V v d D s s J n F 1 b 3 Q 7 0 J z Q t d G B 0 Y L Q v i Z x d W 9 0 O 1 0 i I C 8 + P E V u d H J 5 I F R 5 c G U 9 I l F 1 Z X J 5 R 3 J v d X B J R C I g V m F s d W U 9 I n M 5 M z I 2 N m F k M C 1 k M D I 0 L T R j Z G Q t O W Q w M C 1 h Y j N k M j I z Z T J j Y m Q i I C 8 + P E V u d H J 5 I F R 5 c G U 9 I l F 1 Z X J 5 S U Q i I F Z h b H V l P S J z Z T c y Y z F l N W E t N D k 1 M y 0 0 Z T V h L T k w M 2 M t M z F i N D h k N m N h M m U 1 I i A v P j x F b n R y e S B U e X B l P S J S Z W N v d m V y e V R h c m d l d F N o Z W V 0 I i B W Y W x 1 Z T 0 i c 9 C c 0 L X Q v d C 1 0 L T Q t t C 1 0 Y D R i 1 / Q v 9 G A 0 L 7 R h t C 1 0 Y H R g d C 4 0 L 3 Q s 9 C w I i A v P j x F b n R y e S B U e X B l P S J S Z W N v d m V y e V R h c m d l d E N v b H V t b i I g V m F s d W U 9 I m w y I i A v P j x F b n R y e S B U e X B l P S J S Z W N v d m V y e V R h c m d l d F J v d y I g V m F s d W U 9 I m w y I i A v P j x F b n R y e S B U e X B l P S J G a W x s V G F y Z 2 V 0 I i B W Y W x 1 Z T 0 i c 0 t Q S V / Q n N C f I i A v P j x F b n R y e S B U e X B l P S J G a W x s R X J y b 3 J D b 2 R l I i B W Y W x 1 Z T 0 i c 1 V u a 2 5 v d 2 4 i I C 8 + P E V u d H J 5 I F R 5 c G U 9 I k Z p b G x T d G F 0 d X M i I F Z h b H V l P S J z Q 2 9 t c G x l d G U i I C 8 + P E V u d H J 5 I F R 5 c G U 9 I k Z p b G x D b 3 V u d C I g V m F s d W U 9 I m w x N S I g L z 4 8 R W 5 0 c n k g V H l w Z T 0 i Q W R k Z W R U b 0 R h d G F N b 2 R l b C I g V m F s d W U 9 I m w x I i A v P j x F b n R y e S B U e X B l P S J S Z W x h d G l v b n N o a X B J b m Z v Q 2 9 u d G F p b m V y I i B W Y W x 1 Z T 0 i c 3 s m c X V v d D t j b 2 x 1 b W 5 D b 3 V u d C Z x d W 9 0 O z o 4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L U E l f 0 J z Q n y / Q o d C y 0 L 7 Q t F 9 L U E l f 0 J z Q n 1 9 U Y W J s Z S 5 7 0 K T Q m N C e L D B 9 J n F 1 b 3 Q 7 L C Z x d W 9 0 O 1 N l Y 3 R p b 2 4 x L 0 t Q S V / Q n N C f L 9 C h 0 L L Q v t C 0 X 0 t Q S V / Q n N C f X 1 R h Y m x l L n v Q n N C 1 0 L 3 Q t d C 0 0 L b Q t d G A L D F 9 J n F 1 b 3 Q 7 L C Z x d W 9 0 O 1 N l Y 3 R p b 2 4 x L 0 t Q S V / Q n N C f L 9 C h 0 L L Q v t C 0 X 0 t Q S V / Q n N C f X 1 R h Y m x l L n v Q n 9 C 7 0 L D Q v V x c 0 K T Q s N C 6 0 Y I s M n 0 m c X V v d D s s J n F 1 b 3 Q 7 U 2 V j d G l v b j E v S 1 B J X 9 C c 0 J 8 v 0 K H Q s t C + 0 L R f S 1 B J X 9 C c 0 J 9 f V G F i b G U u e 9 C U 0 J c s M 3 0 m c X V v d D s s J n F 1 b 3 Q 7 U 2 V j d G l v b j E v S 1 B J X 9 C c 0 J 8 v 0 K H Q s t C + 0 L R f S 1 B J X 9 C c 0 J 9 f V G F i b G U u e 9 C X 0 L L Q v t C 9 0 L r Q u C w 0 f S Z x d W 9 0 O y w m c X V v d D t T Z W N 0 a W 9 u M S 9 L U E l f 0 J z Q n y / Q o d C y 0 L 7 Q t F 9 L U E l f 0 J z Q n 1 9 U Y W J s Z S 5 7 0 J D R g t G C 0 L X R g d G C 0 L D R h t C 4 0 Y 8 s N X 0 m c X V v d D s s J n F 1 b 3 Q 7 U 2 V j d G l v b j E v S 1 B J X 9 C c 0 J 8 v 0 K H Q s t C + 0 L R f S 1 B J X 9 C c 0 J 9 f V G F i b G U u e 9 C h 0 Y P Q v N C 8 0 L A g 0 L H Q s N C 7 0 L v Q v t C y L D d 9 J n F 1 b 3 Q 7 L C Z x d W 9 0 O 1 N l Y 3 R p b 2 4 x L 0 t Q S V / Q n N C f L 9 C h 0 L L Q v t C 0 X 0 t Q S V / Q n N C f X 1 R h Y m x l L n v Q n N C 1 0 Y H R g t C + L D h 9 J n F 1 b 3 Q 7 X S w m c X V v d D t D b 2 x 1 b W 5 D b 3 V u d C Z x d W 9 0 O z o 4 L C Z x d W 9 0 O 0 t l e U N v b H V t b k 5 h b W V z J n F 1 b 3 Q 7 O l t d L C Z x d W 9 0 O 0 N v b H V t b k l k Z W 5 0 a X R p Z X M m c X V v d D s 6 W y Z x d W 9 0 O 1 N l Y 3 R p b 2 4 x L 0 t Q S V / Q n N C f L 9 C h 0 L L Q v t C 0 X 0 t Q S V / Q n N C f X 1 R h Y m x l L n v Q p N C Y 0 J 4 s M H 0 m c X V v d D s s J n F 1 b 3 Q 7 U 2 V j d G l v b j E v S 1 B J X 9 C c 0 J 8 v 0 K H Q s t C + 0 L R f S 1 B J X 9 C c 0 J 9 f V G F i b G U u e 9 C c 0 L X Q v d C 1 0 L T Q t t C 1 0 Y A s M X 0 m c X V v d D s s J n F 1 b 3 Q 7 U 2 V j d G l v b j E v S 1 B J X 9 C c 0 J 8 v 0 K H Q s t C + 0 L R f S 1 B J X 9 C c 0 J 9 f V G F i b G U u e 9 C f 0 L v Q s N C 9 X F z Q p N C w 0 L r R g i w y f S Z x d W 9 0 O y w m c X V v d D t T Z W N 0 a W 9 u M S 9 L U E l f 0 J z Q n y / Q o d C y 0 L 7 Q t F 9 L U E l f 0 J z Q n 1 9 U Y W J s Z S 5 7 0 J T Q l y w z f S Z x d W 9 0 O y w m c X V v d D t T Z W N 0 a W 9 u M S 9 L U E l f 0 J z Q n y / Q o d C y 0 L 7 Q t F 9 L U E l f 0 J z Q n 1 9 U Y W J s Z S 5 7 0 J f Q s t C + 0 L 3 Q u t C 4 L D R 9 J n F 1 b 3 Q 7 L C Z x d W 9 0 O 1 N l Y 3 R p b 2 4 x L 0 t Q S V / Q n N C f L 9 C h 0 L L Q v t C 0 X 0 t Q S V / Q n N C f X 1 R h Y m x l L n v Q k N G C 0 Y L Q t d G B 0 Y L Q s N G G 0 L j R j y w 1 f S Z x d W 9 0 O y w m c X V v d D t T Z W N 0 a W 9 u M S 9 L U E l f 0 J z Q n y / Q o d C y 0 L 7 Q t F 9 L U E l f 0 J z Q n 1 9 U Y W J s Z S 5 7 0 K H R g 9 C 8 0 L z Q s C D Q s d C w 0 L v Q u 9 C + 0 L I s N 3 0 m c X V v d D s s J n F 1 b 3 Q 7 U 2 V j d G l v b j E v S 1 B J X 9 C c 0 J 8 v 0 K H Q s t C + 0 L R f S 1 B J X 9 C c 0 J 9 f V G F i b G U u e 9 C c 0 L X R g d G C 0 L 4 s O H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t Q S V 8 l R D A l O U M l R D A l O U Y v J U Q w J T k 4 J U Q x J T g x J U Q x J T g y J U Q w J U J F J U Q x J T g 3 J U Q w J U J E J U Q w J U I 4 J U Q w J U J B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S 1 B J X y V E M C U 5 Q y V E M C U 5 R i 8 l R D A l O T g l R D A l Q k M l R D A l Q k Y l R D A l Q k U l R D E l O D A l R D E l O D I l R D A l Q j g l R D E l O D A l R D A l Q k U l R D A l Q j I l R D A l Q j A l R D A l Q k Q l R D A l Q k Q l R D A l Q j A l R D E l O E Y l M j A l R D A l Q k E l R D A l Q k Q l R D A l Q j g l R D A l Q j M l R D A l Q j A l M j B F e G N l b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t Q S V 8 l R D A l O U M l R D A l O U Y v J U Q w J U E x J U Q w J U I y J U Q w J U J F J U Q w J U I 0 X 0 t Q S V 8 l R D A l O U M l R D A l O U Z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L U E l f J U Q w J T l D J U Q w J T l G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N C V E M C V C O C V E M C V C R C V E M C V C M C V E M C V C Q y V E M C V C O C V E M C V C Q S V E M C V C M F 8 l R D A l O U M l R D A l Q T A v J U Q w J U E x J U Q w J U I y J U Q w J U J F J U Q w J U I 0 X y V E M C V C N C V E M C V C O C V E M C V C R C V E M C V C M C V E M C V C Q y V E M C V C O C V E M C V C Q S V E M C V C M F 8 l R D A l O U M l R D A l Q T B f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8 l R D A l O T Q l R D A l Q j g l R D A l Q k Q l R D A l Q j A l R D A l Q k M l R D A l Q j g l R D A l Q k E l R D A l Q j B f J U Q w J T l D J U Q w J U E w L y V E M C V B M y V E M C V C N C V E M C V C M C V E M C V C Q i V E M C V C N S V E M C V C R C V E M C V C R C V E M S U 4 Q i V E M C V C N S U y M C V E M S U 4 M S V E M S U 4 M i V E M C V C R S V E M C V C Q i V E M C V C M S V E M S U 4 N i V E M S U 4 Q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y V E M C U 5 R C V E M C V C R S V E M C V C M i V E M S U 4 Q i V E M C V C N V 8 l R D A l Q k E l R D A l Q k I l R D A l Q j g l R D A l Q j U l R D A l Q k Q l R D E l O D I l R D E l O E J f J U Q w J T l D J U Q w J U E w L y V E M C U 5 O C V E M C V C N y V E M C V C Q y V E M C V C N S V E M C V C R C V E M C V C N S V E M C V C R C V E M C V C R C V E M S U 4 Q i V E M C V C O S U y M C V E M S U 4 M i V E M C V C O C V E M C V C R j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N o A A A A B A A A A 0 I y d 3 w E V 0 R G M e g D A T 8 K X 6 w E A A A B A T w X d w Z n C Q 7 n t M r x z t 7 S m A A A A A A I A A A A A A A N m A A D A A A A A E A A A A C J L 0 O M X a V 5 j p 7 r d Q / 8 r / h s A A A A A B I A A A K A A A A A Q A A A A P T f 5 s i 3 D a + K / O d F g x F q q i l A A A A D t v m I 6 5 c A P I Q O 2 w O h S U I l z t z U b e I 3 0 L o V F 8 h z 1 Z K d N q R R W Y o / R s F 9 U M q f A G d T q q l C C N H 8 7 i O f c G l l 0 N q t V 7 B F E F 1 9 7 b M J T s P m Q / a I 2 P M j Q W h Q A A A D y J J V f a / 0 I v m z b m C 2 A 4 T U g v K v V c Q = = < / D a t a M a s h u p > 
</file>

<file path=customXml/itemProps1.xml><?xml version="1.0" encoding="utf-8"?>
<ds:datastoreItem xmlns:ds="http://schemas.openxmlformats.org/officeDocument/2006/customXml" ds:itemID="{DFE9E324-E441-41A0-8FB8-0F0F594F29EB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Листы</vt:lpstr>
      </vt:variant>
      <vt:variant>
        <vt:i4>3</vt:i4>
      </vt:variant>
    </vt:vector>
  </HeadingPairs>
  <TitlesOfParts>
    <vt:vector size="3" baseType="lpstr">
      <vt:lpstr>Руководители_регионов</vt:lpstr>
      <vt:lpstr>Менеджеры_развития</vt:lpstr>
      <vt:lpstr>Менеджеры_процессинга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Воротынцев Станислав Сергеевич</dc:creator>
  <cp:lastModifiedBy>Жигульских Евгений Олегович</cp:lastModifiedBy>
  <dcterms:created xsi:type="dcterms:W3CDTF">2015-06-05T18:19:34Z</dcterms:created>
  <dcterms:modified xsi:type="dcterms:W3CDTF">2023-09-22T12:30:57Z</dcterms:modified>
</cp:coreProperties>
</file>